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601" activeTab="1"/>
  </bookViews>
  <sheets>
    <sheet name="ENTRATE" sheetId="1" r:id="rId1"/>
    <sheet name="SPESE" sheetId="2" r:id="rId2"/>
    <sheet name="Foglio3" sheetId="3" r:id="rId3"/>
    <sheet name="Foglio4" sheetId="4" r:id="rId4"/>
  </sheets>
  <externalReferences>
    <externalReference r:id="rId7"/>
    <externalReference r:id="rId8"/>
  </externalReferences>
  <definedNames>
    <definedName name="_xlnm.Print_Area" localSheetId="1">'SPESE'!$A$1:$P$114</definedName>
  </definedNames>
  <calcPr fullCalcOnLoad="1"/>
</workbook>
</file>

<file path=xl/sharedStrings.xml><?xml version="1.0" encoding="utf-8"?>
<sst xmlns="http://schemas.openxmlformats.org/spreadsheetml/2006/main" count="480" uniqueCount="230">
  <si>
    <t>interessi su depositi, crediti ecc.</t>
  </si>
  <si>
    <t>interessi su capitale conferito ad aziende speciali e partecipate</t>
  </si>
  <si>
    <t>TOTALE ENTRATE CORRENTI</t>
  </si>
  <si>
    <t>TOTALE GENERALE DELL'ENTRATA</t>
  </si>
  <si>
    <t>sopravvenienze attive</t>
  </si>
  <si>
    <t>Stato</t>
  </si>
  <si>
    <t>regione</t>
  </si>
  <si>
    <t>provincie e città metropolitane</t>
  </si>
  <si>
    <t>comuni ed unione di comuni</t>
  </si>
  <si>
    <t>comunità montane</t>
  </si>
  <si>
    <t>aziende speciali e partecipate</t>
  </si>
  <si>
    <t>altri</t>
  </si>
  <si>
    <t>Totale spese correnti</t>
  </si>
  <si>
    <t xml:space="preserve"> </t>
  </si>
  <si>
    <t>RIMBORSO DI PRESTITI</t>
  </si>
  <si>
    <t>Totale rimborso di prestiti</t>
  </si>
  <si>
    <t>SERVIZI PER CONTO TERZI</t>
  </si>
  <si>
    <t>variazioni nelle rimanenze di materie prime e/o di beni di consumo</t>
  </si>
  <si>
    <t>quote di ammortamento dell'esercizio</t>
  </si>
  <si>
    <t>accantonamento per svalutazione crediti</t>
  </si>
  <si>
    <t>insussistenze dell'attivo</t>
  </si>
  <si>
    <t>Titolo I</t>
  </si>
  <si>
    <t>Titolo II</t>
  </si>
  <si>
    <t xml:space="preserve">Titolo III </t>
  </si>
  <si>
    <t>ENTRATE EXTRATRIBUTARIE</t>
  </si>
  <si>
    <t>ENTRATE DA TRASFERIMENTI</t>
  </si>
  <si>
    <t>ENTRATE TRIBUTARIE</t>
  </si>
  <si>
    <t>1)</t>
  </si>
  <si>
    <t>2)</t>
  </si>
  <si>
    <t>3)</t>
  </si>
  <si>
    <t>4)</t>
  </si>
  <si>
    <t>5)</t>
  </si>
  <si>
    <t>imposte</t>
  </si>
  <si>
    <t>tasse</t>
  </si>
  <si>
    <t>tributi speciali</t>
  </si>
  <si>
    <t>Totale entrate tributarie</t>
  </si>
  <si>
    <t>da regione</t>
  </si>
  <si>
    <t>da altri enti del settore pubblico</t>
  </si>
  <si>
    <t>Totale entrate da trasferimenti</t>
  </si>
  <si>
    <t>proventi servizi pubblici</t>
  </si>
  <si>
    <t>proventi gestione patrimoniale</t>
  </si>
  <si>
    <t>proventi finanziari</t>
  </si>
  <si>
    <t>proventi per utili da aziende speciali e partecipate, dividendi di società</t>
  </si>
  <si>
    <t>proventi diversi</t>
  </si>
  <si>
    <t>Totale entrate extratributarie</t>
  </si>
  <si>
    <t>Titolo IV</t>
  </si>
  <si>
    <t>Titolo V</t>
  </si>
  <si>
    <t xml:space="preserve">Titolo VI </t>
  </si>
  <si>
    <t>6)</t>
  </si>
  <si>
    <t>riscossione di crediti</t>
  </si>
  <si>
    <t>RISCONTI PASSIVI</t>
  </si>
  <si>
    <t>(+)</t>
  </si>
  <si>
    <t>(-)</t>
  </si>
  <si>
    <t>ACCERTAMENTI</t>
  </si>
  <si>
    <t>FINANZIARI</t>
  </si>
  <si>
    <t>DI COMPETENZA</t>
  </si>
  <si>
    <t>RATEI ATTIVI</t>
  </si>
  <si>
    <t>FINALI</t>
  </si>
  <si>
    <t>DEL RISULTATO</t>
  </si>
  <si>
    <t>FINANZIARIO</t>
  </si>
  <si>
    <t>AL CONTO</t>
  </si>
  <si>
    <t>ECONOMICO</t>
  </si>
  <si>
    <t>DEL PATRIMONIO</t>
  </si>
  <si>
    <t>ATTIVO</t>
  </si>
  <si>
    <t>PASSIVO</t>
  </si>
  <si>
    <t>(1E)</t>
  </si>
  <si>
    <t>(2E)</t>
  </si>
  <si>
    <t>(3E)</t>
  </si>
  <si>
    <t>(4E)</t>
  </si>
  <si>
    <t>(5E)</t>
  </si>
  <si>
    <t>(6E)</t>
  </si>
  <si>
    <t>(7E)</t>
  </si>
  <si>
    <t>ALTRE RETTIF.</t>
  </si>
  <si>
    <t>(1E+2+3+4+5+6E)</t>
  </si>
  <si>
    <t>rif.C.P.</t>
  </si>
  <si>
    <t>A1</t>
  </si>
  <si>
    <t>A2</t>
  </si>
  <si>
    <t>C I</t>
  </si>
  <si>
    <t>D II</t>
  </si>
  <si>
    <t>-</t>
  </si>
  <si>
    <t>A3</t>
  </si>
  <si>
    <t>A4</t>
  </si>
  <si>
    <t>D20</t>
  </si>
  <si>
    <t>C18</t>
  </si>
  <si>
    <t>C17</t>
  </si>
  <si>
    <t>A5</t>
  </si>
  <si>
    <t>ENTRATE PER ALIENAZIONE DI BENI PATRIMONIALI TRASFERIMENTO DI CAPITALI RISCOSSIONE DI CREDITI</t>
  </si>
  <si>
    <t>alienazione di beni patrimoniali</t>
  </si>
  <si>
    <t>trasferimenti di capitale dello Stato</t>
  </si>
  <si>
    <t>(tit. I - cat.1)</t>
  </si>
  <si>
    <t>(tit. I - cat.2)</t>
  </si>
  <si>
    <t>(tit. I - cat.3)</t>
  </si>
  <si>
    <t>(tit. II - cat.1)</t>
  </si>
  <si>
    <t>(tit. II - cat.2)</t>
  </si>
  <si>
    <t>(tit. II - cat.3)</t>
  </si>
  <si>
    <t>(tit. II - cat.4)</t>
  </si>
  <si>
    <t>(tit. II - cat.5)</t>
  </si>
  <si>
    <t>(tit. III - cat.1)</t>
  </si>
  <si>
    <t>(tit. III - cat.2)</t>
  </si>
  <si>
    <t>(tit. III - cat.3)</t>
  </si>
  <si>
    <t>(tit. III - cat.4)</t>
  </si>
  <si>
    <t>(tit. III - cat.5)</t>
  </si>
  <si>
    <t>(tit.IV - cat.1)</t>
  </si>
  <si>
    <t>Totale trasferimenti di capitale (2+3+4+5)</t>
  </si>
  <si>
    <t>(tit.IV - cat.2)</t>
  </si>
  <si>
    <t>(tit.IV - cat.3)</t>
  </si>
  <si>
    <t>(tit.IV - cat.5)</t>
  </si>
  <si>
    <t>(tit.IV - cat.6)</t>
  </si>
  <si>
    <t>(tit.IV - cat.4)</t>
  </si>
  <si>
    <t>(tit. V - cat.1)</t>
  </si>
  <si>
    <t>anticipazioni di cassa</t>
  </si>
  <si>
    <t>E24 E26</t>
  </si>
  <si>
    <t>A II</t>
  </si>
  <si>
    <t>B I</t>
  </si>
  <si>
    <t>A6</t>
  </si>
  <si>
    <t>B II</t>
  </si>
  <si>
    <t>ENTRATE DA ACCENSIONE DI PRESTITI</t>
  </si>
  <si>
    <t>E22</t>
  </si>
  <si>
    <t>E23</t>
  </si>
  <si>
    <t>A7</t>
  </si>
  <si>
    <t>A8</t>
  </si>
  <si>
    <t>variazioni nelle rimanenze di prodotti in corso di lavorazione ecc.</t>
  </si>
  <si>
    <t>incrementi di immobilizzazioni per lavori interni (costi capitalizzati)</t>
  </si>
  <si>
    <t>C IV</t>
  </si>
  <si>
    <t>C I 1)</t>
  </si>
  <si>
    <t>C I 2)</t>
  </si>
  <si>
    <t>C I 3)</t>
  </si>
  <si>
    <t>A I 1)</t>
  </si>
  <si>
    <t>BII(3e</t>
  </si>
  <si>
    <t xml:space="preserve">Titolo I </t>
  </si>
  <si>
    <t>personale</t>
  </si>
  <si>
    <t>prestazione di servizi</t>
  </si>
  <si>
    <t>utilizzo beni di terzi</t>
  </si>
  <si>
    <t>7)</t>
  </si>
  <si>
    <t>8)</t>
  </si>
  <si>
    <t>interessi passivi ed oneri finfinanziari diversi</t>
  </si>
  <si>
    <t>imposte e tasse</t>
  </si>
  <si>
    <t>SPESE IN CONTO CAPITALE</t>
  </si>
  <si>
    <t>SPESE CORRENTI</t>
  </si>
  <si>
    <t>acquisti beni consumo e/o e materie prime</t>
  </si>
  <si>
    <t>di  cui:</t>
  </si>
  <si>
    <t>trasferimenti</t>
  </si>
  <si>
    <t>acquisizione di beni immobili</t>
  </si>
  <si>
    <t>esprorpi e servitù onerose:</t>
  </si>
  <si>
    <t>acquisto di beni specifici per realizzazioni in economia</t>
  </si>
  <si>
    <t>utilizzo di beni di terzi per realizzazioni in economia</t>
  </si>
  <si>
    <t>acquisiz. di beni mobili, macchine ed altre attrezzature tecnico-scientifiche</t>
  </si>
  <si>
    <t>incarichi professionali esterni</t>
  </si>
  <si>
    <t>9)</t>
  </si>
  <si>
    <t>trasfererimenti di capitale</t>
  </si>
  <si>
    <t>partecipazioni azionarie</t>
  </si>
  <si>
    <t>conferimenti di capitale</t>
  </si>
  <si>
    <t>10)</t>
  </si>
  <si>
    <t xml:space="preserve">concessione di crediti e anticipazioni </t>
  </si>
  <si>
    <t>Totale spese in conto capitale</t>
  </si>
  <si>
    <t>Titolo III</t>
  </si>
  <si>
    <t>rimborso anticipazioni di cassa</t>
  </si>
  <si>
    <t>rimborso quota capitale di mutui e prestiti</t>
  </si>
  <si>
    <t>rimborso di prestiti obbligazionari</t>
  </si>
  <si>
    <t>rimborso di quota capitale di debiti pluriennali</t>
  </si>
  <si>
    <t>Totale entrate accensione di prestiti</t>
  </si>
  <si>
    <t>(1S)</t>
  </si>
  <si>
    <t>(2S)</t>
  </si>
  <si>
    <t>(3S)</t>
  </si>
  <si>
    <t>(4S)</t>
  </si>
  <si>
    <t>(5S)</t>
  </si>
  <si>
    <t>(6S)</t>
  </si>
  <si>
    <t>(7S)</t>
  </si>
  <si>
    <t>B9</t>
  </si>
  <si>
    <t>B10</t>
  </si>
  <si>
    <t>B12</t>
  </si>
  <si>
    <t>B13</t>
  </si>
  <si>
    <t>B14</t>
  </si>
  <si>
    <t>B15</t>
  </si>
  <si>
    <t>C19</t>
  </si>
  <si>
    <t>E28</t>
  </si>
  <si>
    <t>oneri straordinari della gestione corrente</t>
  </si>
  <si>
    <t>C II</t>
  </si>
  <si>
    <t>D I</t>
  </si>
  <si>
    <t>A</t>
  </si>
  <si>
    <t>E</t>
  </si>
  <si>
    <t>D</t>
  </si>
  <si>
    <t>A III 2</t>
  </si>
  <si>
    <t>B11</t>
  </si>
  <si>
    <t>B16</t>
  </si>
  <si>
    <t>A III 4</t>
  </si>
  <si>
    <t>rimborso di finanziamenti a breve termine</t>
  </si>
  <si>
    <t>TOTALE GENERALE DELLA SPESA</t>
  </si>
  <si>
    <t>Il Segretario</t>
  </si>
  <si>
    <t>Il legale rappresentante dell'ente</t>
  </si>
  <si>
    <t>Il responsabile del servizio finanziario</t>
  </si>
  <si>
    <t>emissioni prestiti  obbligazionari</t>
  </si>
  <si>
    <t>(tit. V - cat.2)</t>
  </si>
  <si>
    <t>(tit. V - cat.3)</t>
  </si>
  <si>
    <t>(tit. V - cat.4)</t>
  </si>
  <si>
    <t>Totale entrate da alienazioni di beni patrimoniali trasferimenti di capitali, riscossione di  crediti</t>
  </si>
  <si>
    <t>INIZIALI</t>
  </si>
  <si>
    <t>da regione per funzioni delegate</t>
  </si>
  <si>
    <t>da org. comunitari e internazionali</t>
  </si>
  <si>
    <t>trasferimenti di capitale da regioni</t>
  </si>
  <si>
    <t>trasferimenti di capitale da altri enti settore pubblico</t>
  </si>
  <si>
    <t>trasferimenti di capitale da altri soggetti</t>
  </si>
  <si>
    <t>finanziamenti a breve termine</t>
  </si>
  <si>
    <t>assunzioni di mutui e prestiti</t>
  </si>
  <si>
    <t>insussistenze del passivo</t>
  </si>
  <si>
    <t>RISCONTI ATTIVI</t>
  </si>
  <si>
    <t>RATEI PASSIVI</t>
  </si>
  <si>
    <t>rif.C.E.</t>
  </si>
  <si>
    <t>(1S+2+3+4+5+6S)</t>
  </si>
  <si>
    <t>D21</t>
  </si>
  <si>
    <t>E25</t>
  </si>
  <si>
    <t>E27</t>
  </si>
  <si>
    <t>CI 1)</t>
  </si>
  <si>
    <t>CI 2)</t>
  </si>
  <si>
    <t>CI 3)</t>
  </si>
  <si>
    <t>CI 4)</t>
  </si>
  <si>
    <t>C V</t>
  </si>
  <si>
    <t>IMPEGNI</t>
  </si>
  <si>
    <t>PROSPETTO DI CONCILIAZIONE (ENTRATE)</t>
  </si>
  <si>
    <r>
      <t>PROSPETTO DI CONCILIAZIONE</t>
    </r>
    <r>
      <rPr>
        <b/>
        <sz val="14"/>
        <rFont val="Arial Narrow"/>
        <family val="2"/>
      </rPr>
      <t xml:space="preserve"> (SPESE)</t>
    </r>
  </si>
  <si>
    <t xml:space="preserve">        </t>
  </si>
  <si>
    <t xml:space="preserve">      </t>
  </si>
  <si>
    <t>a) pagamenti eseguiti in conto competenza e in conto residui</t>
  </si>
  <si>
    <t>b) somme rimaste da pagare, derivanti dalla competenza e dai residui</t>
  </si>
  <si>
    <t>plusvalenze da valutazione partecipazioni</t>
  </si>
  <si>
    <t>minusvalenze da valutazione partecipazioni</t>
  </si>
  <si>
    <t>E24.2</t>
  </si>
  <si>
    <t>E26.2</t>
  </si>
  <si>
    <t>BI</t>
  </si>
  <si>
    <t>Venezia 24/04/2012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</si>
</sst>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_-* #,##0.0_-;\-* #,##0.0_-;_-* &quot;-&quot;_-;_-@_-"/>
    <numFmt numFmtId="181" formatCode="_-* #,##0.00_-;\-* #,##0.00_-;_-* &quot;-&quot;_-;_-@_-"/>
  </numFmts>
  <fonts count="42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u val="single"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1" fillId="0" borderId="2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1" fillId="33" borderId="24" xfId="0" applyNumberFormat="1" applyFont="1" applyFill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3" fontId="1" fillId="33" borderId="23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 vertical="center"/>
    </xf>
    <xf numFmtId="41" fontId="1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1" fontId="1" fillId="0" borderId="14" xfId="44" applyFont="1" applyBorder="1" applyAlignment="1">
      <alignment vertical="center"/>
    </xf>
    <xf numFmtId="41" fontId="1" fillId="0" borderId="0" xfId="44" applyFont="1" applyBorder="1" applyAlignment="1">
      <alignment vertical="center"/>
    </xf>
    <xf numFmtId="41" fontId="1" fillId="0" borderId="13" xfId="44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41" fontId="1" fillId="0" borderId="16" xfId="44" applyFont="1" applyBorder="1" applyAlignment="1">
      <alignment vertical="center"/>
    </xf>
    <xf numFmtId="41" fontId="1" fillId="0" borderId="11" xfId="44" applyFont="1" applyBorder="1" applyAlignment="1">
      <alignment vertical="center"/>
    </xf>
    <xf numFmtId="41" fontId="1" fillId="0" borderId="15" xfId="44" applyFont="1" applyBorder="1" applyAlignment="1">
      <alignment vertical="center"/>
    </xf>
    <xf numFmtId="41" fontId="1" fillId="0" borderId="18" xfId="44" applyFont="1" applyBorder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1" fontId="1" fillId="0" borderId="10" xfId="44" applyFont="1" applyBorder="1" applyAlignment="1">
      <alignment vertical="center"/>
    </xf>
    <xf numFmtId="3" fontId="1" fillId="0" borderId="14" xfId="0" applyNumberFormat="1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1" fontId="1" fillId="0" borderId="0" xfId="44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1" fontId="1" fillId="0" borderId="14" xfId="44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181" fontId="1" fillId="0" borderId="0" xfId="44" applyNumberFormat="1" applyFont="1" applyAlignment="1">
      <alignment vertical="center"/>
    </xf>
    <xf numFmtId="181" fontId="1" fillId="0" borderId="14" xfId="0" applyNumberFormat="1" applyFont="1" applyBorder="1" applyAlignment="1">
      <alignment vertical="center"/>
    </xf>
    <xf numFmtId="181" fontId="1" fillId="0" borderId="13" xfId="44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181" fontId="1" fillId="0" borderId="14" xfId="44" applyNumberFormat="1" applyFont="1" applyBorder="1" applyAlignment="1">
      <alignment vertical="center"/>
    </xf>
    <xf numFmtId="181" fontId="1" fillId="0" borderId="16" xfId="44" applyNumberFormat="1" applyFont="1" applyBorder="1" applyAlignment="1">
      <alignment vertical="center"/>
    </xf>
    <xf numFmtId="181" fontId="1" fillId="0" borderId="11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181" fontId="1" fillId="0" borderId="14" xfId="44" applyNumberFormat="1" applyFont="1" applyBorder="1" applyAlignment="1">
      <alignment horizontal="right" vertical="center"/>
    </xf>
    <xf numFmtId="181" fontId="1" fillId="0" borderId="18" xfId="44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113</xdr:row>
      <xdr:rowOff>66675</xdr:rowOff>
    </xdr:from>
    <xdr:to>
      <xdr:col>2</xdr:col>
      <xdr:colOff>1714500</xdr:colOff>
      <xdr:row>113</xdr:row>
      <xdr:rowOff>66675</xdr:rowOff>
    </xdr:to>
    <xdr:sp>
      <xdr:nvSpPr>
        <xdr:cNvPr id="1" name="Line 5"/>
        <xdr:cNvSpPr>
          <a:spLocks/>
        </xdr:cNvSpPr>
      </xdr:nvSpPr>
      <xdr:spPr>
        <a:xfrm>
          <a:off x="828675" y="21869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113</xdr:row>
      <xdr:rowOff>57150</xdr:rowOff>
    </xdr:from>
    <xdr:to>
      <xdr:col>7</xdr:col>
      <xdr:colOff>209550</xdr:colOff>
      <xdr:row>113</xdr:row>
      <xdr:rowOff>57150</xdr:rowOff>
    </xdr:to>
    <xdr:sp>
      <xdr:nvSpPr>
        <xdr:cNvPr id="2" name="Line 6"/>
        <xdr:cNvSpPr>
          <a:spLocks/>
        </xdr:cNvSpPr>
      </xdr:nvSpPr>
      <xdr:spPr>
        <a:xfrm>
          <a:off x="3419475" y="218598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113</xdr:row>
      <xdr:rowOff>57150</xdr:rowOff>
    </xdr:from>
    <xdr:to>
      <xdr:col>13</xdr:col>
      <xdr:colOff>361950</xdr:colOff>
      <xdr:row>113</xdr:row>
      <xdr:rowOff>57150</xdr:rowOff>
    </xdr:to>
    <xdr:sp>
      <xdr:nvSpPr>
        <xdr:cNvPr id="3" name="Line 7"/>
        <xdr:cNvSpPr>
          <a:spLocks/>
        </xdr:cNvSpPr>
      </xdr:nvSpPr>
      <xdr:spPr>
        <a:xfrm>
          <a:off x="6591300" y="218598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gioneria\d_rag\Bilancio\rendiconto%2099\PROSPETTO%20CONCILIAZIONE\c-patrim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o\Rendiconto%202000\Ratei%20risconti%20ammort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DEL PATRIMONIO"/>
      <sheetName val="Foglio2"/>
      <sheetName val="Foglio3"/>
      <sheetName val="Foglio4"/>
    </sheetNames>
    <sheetDataSet>
      <sheetData sheetId="0">
        <row r="42">
          <cell r="K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sti esercizio futuro"/>
      <sheetName val="RISCONTI PASSIVI"/>
      <sheetName val="RATEI ATTIVI"/>
      <sheetName val="RISCONTI ATTIVI"/>
      <sheetName val="RATEI PASSIVI"/>
      <sheetName val="COSTI ESERCIZI FUTURI"/>
      <sheetName val="AMMORTAMENTI"/>
    </sheetNames>
    <sheetDataSet>
      <sheetData sheetId="4">
        <row r="7">
          <cell r="F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5"/>
  <sheetViews>
    <sheetView zoomScalePageLayoutView="0" workbookViewId="0" topLeftCell="A55">
      <selection activeCell="S32" sqref="S32"/>
    </sheetView>
  </sheetViews>
  <sheetFormatPr defaultColWidth="9.140625" defaultRowHeight="12.75"/>
  <cols>
    <col min="1" max="1" width="4.7109375" style="1" customWidth="1"/>
    <col min="2" max="2" width="2.7109375" style="1" customWidth="1"/>
    <col min="3" max="3" width="25.7109375" style="2" customWidth="1"/>
    <col min="4" max="4" width="8.7109375" style="3" customWidth="1"/>
    <col min="5" max="5" width="10.7109375" style="32" customWidth="1"/>
    <col min="6" max="7" width="8.7109375" style="32" customWidth="1"/>
    <col min="8" max="8" width="9.7109375" style="32" customWidth="1"/>
    <col min="9" max="9" width="9.28125" style="32" customWidth="1"/>
    <col min="10" max="10" width="10.28125" style="32" customWidth="1"/>
    <col min="11" max="11" width="4.28125" style="32" customWidth="1"/>
    <col min="12" max="12" width="10.7109375" style="32" customWidth="1"/>
    <col min="13" max="13" width="3.7109375" style="32" customWidth="1"/>
    <col min="14" max="14" width="10.7109375" style="32" customWidth="1"/>
    <col min="15" max="15" width="3.7109375" style="32" customWidth="1"/>
    <col min="16" max="16" width="10.7109375" style="32" customWidth="1"/>
    <col min="17" max="16384" width="9.140625" style="32" customWidth="1"/>
  </cols>
  <sheetData>
    <row r="1" spans="1:16" ht="18">
      <c r="A1" s="152" t="s">
        <v>218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5:16" ht="9.75" customHeight="1">
      <c r="E2" s="10" t="s">
        <v>53</v>
      </c>
      <c r="F2" s="147" t="s">
        <v>50</v>
      </c>
      <c r="G2" s="148"/>
      <c r="H2" s="147" t="s">
        <v>56</v>
      </c>
      <c r="I2" s="148"/>
      <c r="J2" s="29" t="s">
        <v>72</v>
      </c>
      <c r="K2" s="149" t="s">
        <v>60</v>
      </c>
      <c r="L2" s="150"/>
      <c r="M2" s="149" t="s">
        <v>60</v>
      </c>
      <c r="N2" s="151"/>
      <c r="O2" s="151"/>
      <c r="P2" s="150"/>
    </row>
    <row r="3" spans="5:16" ht="9.75" customHeight="1">
      <c r="E3" s="25" t="s">
        <v>54</v>
      </c>
      <c r="F3" s="20"/>
      <c r="G3" s="20"/>
      <c r="H3" s="20"/>
      <c r="J3" s="25" t="s">
        <v>58</v>
      </c>
      <c r="K3" s="146" t="s">
        <v>61</v>
      </c>
      <c r="L3" s="145"/>
      <c r="M3" s="146" t="s">
        <v>62</v>
      </c>
      <c r="N3" s="143"/>
      <c r="O3" s="143"/>
      <c r="P3" s="145"/>
    </row>
    <row r="4" spans="5:16" ht="9.75" customHeight="1">
      <c r="E4" s="25" t="s">
        <v>55</v>
      </c>
      <c r="F4" s="25" t="s">
        <v>196</v>
      </c>
      <c r="G4" s="25" t="s">
        <v>57</v>
      </c>
      <c r="H4" s="25" t="s">
        <v>196</v>
      </c>
      <c r="I4" s="25" t="s">
        <v>57</v>
      </c>
      <c r="J4" s="58" t="s">
        <v>59</v>
      </c>
      <c r="K4" s="20"/>
      <c r="M4" s="140" t="s">
        <v>74</v>
      </c>
      <c r="N4" s="144" t="s">
        <v>63</v>
      </c>
      <c r="O4" s="140" t="s">
        <v>74</v>
      </c>
      <c r="P4" s="144" t="s">
        <v>64</v>
      </c>
    </row>
    <row r="5" spans="5:16" ht="6.75" customHeight="1">
      <c r="E5" s="25"/>
      <c r="F5" s="25" t="s">
        <v>51</v>
      </c>
      <c r="G5" s="25" t="s">
        <v>52</v>
      </c>
      <c r="H5" s="25" t="s">
        <v>52</v>
      </c>
      <c r="I5" s="25" t="s">
        <v>51</v>
      </c>
      <c r="J5" s="87"/>
      <c r="K5" s="62" t="s">
        <v>207</v>
      </c>
      <c r="L5" s="13" t="s">
        <v>73</v>
      </c>
      <c r="M5" s="141"/>
      <c r="N5" s="145"/>
      <c r="O5" s="141"/>
      <c r="P5" s="145"/>
    </row>
    <row r="6" spans="5:16" ht="9.75" customHeight="1">
      <c r="E6" s="35" t="s">
        <v>65</v>
      </c>
      <c r="F6" s="35" t="s">
        <v>66</v>
      </c>
      <c r="G6" s="35" t="s">
        <v>67</v>
      </c>
      <c r="H6" s="35" t="s">
        <v>68</v>
      </c>
      <c r="I6" s="35" t="s">
        <v>69</v>
      </c>
      <c r="J6" s="35" t="s">
        <v>70</v>
      </c>
      <c r="K6" s="13"/>
      <c r="L6" s="35" t="s">
        <v>71</v>
      </c>
      <c r="M6" s="25"/>
      <c r="N6" s="13"/>
      <c r="O6" s="25"/>
      <c r="P6" s="36"/>
    </row>
    <row r="7" spans="1:16" ht="12.75">
      <c r="A7" s="1" t="s">
        <v>21</v>
      </c>
      <c r="C7" s="37" t="s">
        <v>26</v>
      </c>
      <c r="D7" s="59"/>
      <c r="E7" s="13"/>
      <c r="F7" s="13"/>
      <c r="G7" s="13"/>
      <c r="H7" s="13"/>
      <c r="I7" s="13"/>
      <c r="J7" s="60"/>
      <c r="K7" s="25"/>
      <c r="L7" s="13"/>
      <c r="M7" s="25"/>
      <c r="N7" s="13"/>
      <c r="O7" s="25"/>
      <c r="P7" s="36"/>
    </row>
    <row r="8" spans="2:16" ht="12.75">
      <c r="B8" s="1" t="s">
        <v>27</v>
      </c>
      <c r="C8" s="2" t="s">
        <v>32</v>
      </c>
      <c r="D8" s="3" t="s">
        <v>89</v>
      </c>
      <c r="E8" s="13"/>
      <c r="F8" s="13"/>
      <c r="G8" s="13"/>
      <c r="H8" s="13"/>
      <c r="I8" s="13"/>
      <c r="J8" s="60"/>
      <c r="K8" s="25" t="s">
        <v>75</v>
      </c>
      <c r="L8" s="13">
        <f>E8+F8-G8-H8+I8</f>
        <v>0</v>
      </c>
      <c r="M8" s="25"/>
      <c r="N8" s="13"/>
      <c r="O8" s="25"/>
      <c r="P8" s="36"/>
    </row>
    <row r="9" spans="2:16" ht="12.75">
      <c r="B9" s="1" t="s">
        <v>28</v>
      </c>
      <c r="C9" s="2" t="s">
        <v>33</v>
      </c>
      <c r="D9" s="3" t="s">
        <v>90</v>
      </c>
      <c r="E9" s="13"/>
      <c r="F9" s="13"/>
      <c r="G9" s="13"/>
      <c r="H9" s="13"/>
      <c r="I9" s="13"/>
      <c r="J9" s="60"/>
      <c r="K9" s="25" t="s">
        <v>75</v>
      </c>
      <c r="L9" s="13">
        <f aca="true" t="shared" si="0" ref="L9:L18">E9+F9-G9-H9+I9</f>
        <v>0</v>
      </c>
      <c r="M9" s="25"/>
      <c r="N9" s="13"/>
      <c r="O9" s="25"/>
      <c r="P9" s="36"/>
    </row>
    <row r="10" spans="2:16" ht="12.75">
      <c r="B10" s="1" t="s">
        <v>29</v>
      </c>
      <c r="C10" s="2" t="s">
        <v>34</v>
      </c>
      <c r="D10" s="3" t="s">
        <v>91</v>
      </c>
      <c r="E10" s="13"/>
      <c r="F10" s="13"/>
      <c r="G10" s="13"/>
      <c r="H10" s="13"/>
      <c r="I10" s="13"/>
      <c r="J10" s="60"/>
      <c r="K10" s="25" t="s">
        <v>75</v>
      </c>
      <c r="L10" s="13">
        <f t="shared" si="0"/>
        <v>0</v>
      </c>
      <c r="M10" s="25"/>
      <c r="N10" s="13"/>
      <c r="O10" s="25"/>
      <c r="P10" s="36"/>
    </row>
    <row r="11" spans="3:16" ht="12.75">
      <c r="C11" s="2" t="s">
        <v>35</v>
      </c>
      <c r="E11" s="12">
        <f>SUM(E8:E10)</f>
        <v>0</v>
      </c>
      <c r="F11" s="12">
        <f>SUM(F9:F10)</f>
        <v>0</v>
      </c>
      <c r="G11" s="12">
        <f>SUM(G9:G10)</f>
        <v>0</v>
      </c>
      <c r="H11" s="12">
        <f>SUM(H8:H10)</f>
        <v>0</v>
      </c>
      <c r="I11" s="12">
        <f>SUM(I8:I10)</f>
        <v>0</v>
      </c>
      <c r="J11" s="61"/>
      <c r="K11" s="68"/>
      <c r="L11" s="62">
        <f>SUM(L8:L10)</f>
        <v>0</v>
      </c>
      <c r="M11" s="35" t="s">
        <v>77</v>
      </c>
      <c r="N11" s="12">
        <f>-H11+I11</f>
        <v>0</v>
      </c>
      <c r="O11" s="35" t="s">
        <v>78</v>
      </c>
      <c r="P11" s="34">
        <f>G11-F11</f>
        <v>0</v>
      </c>
    </row>
    <row r="12" spans="5:16" ht="12.75">
      <c r="E12" s="13"/>
      <c r="F12" s="13"/>
      <c r="G12" s="13"/>
      <c r="H12" s="13"/>
      <c r="I12" s="13"/>
      <c r="J12" s="60"/>
      <c r="K12" s="25"/>
      <c r="L12" s="13"/>
      <c r="M12" s="25"/>
      <c r="N12" s="13"/>
      <c r="O12" s="25"/>
      <c r="P12" s="36"/>
    </row>
    <row r="13" spans="1:16" ht="12.75">
      <c r="A13" s="1" t="s">
        <v>22</v>
      </c>
      <c r="C13" s="37" t="s">
        <v>25</v>
      </c>
      <c r="D13" s="59"/>
      <c r="E13" s="13"/>
      <c r="F13" s="13" t="s">
        <v>13</v>
      </c>
      <c r="G13" s="13"/>
      <c r="H13" s="13"/>
      <c r="I13" s="13"/>
      <c r="J13" s="60"/>
      <c r="K13" s="25"/>
      <c r="L13" s="13"/>
      <c r="M13" s="25"/>
      <c r="N13" s="13"/>
      <c r="O13" s="25"/>
      <c r="P13" s="36"/>
    </row>
    <row r="14" spans="2:16" ht="12.75">
      <c r="B14" s="1" t="s">
        <v>27</v>
      </c>
      <c r="C14" s="2" t="s">
        <v>5</v>
      </c>
      <c r="D14" s="3" t="s">
        <v>92</v>
      </c>
      <c r="E14" s="13"/>
      <c r="F14" s="13"/>
      <c r="G14" s="13"/>
      <c r="H14" s="13"/>
      <c r="I14" s="13"/>
      <c r="J14" s="60"/>
      <c r="K14" s="25" t="s">
        <v>76</v>
      </c>
      <c r="L14" s="13">
        <f t="shared" si="0"/>
        <v>0</v>
      </c>
      <c r="M14" s="25"/>
      <c r="N14" s="13"/>
      <c r="O14" s="25"/>
      <c r="P14" s="36"/>
    </row>
    <row r="15" spans="2:16" ht="12.75">
      <c r="B15" s="1" t="s">
        <v>28</v>
      </c>
      <c r="C15" s="2" t="s">
        <v>36</v>
      </c>
      <c r="D15" s="3" t="s">
        <v>93</v>
      </c>
      <c r="E15" s="124"/>
      <c r="F15" s="13"/>
      <c r="G15" s="13"/>
      <c r="H15" s="13"/>
      <c r="I15" s="13"/>
      <c r="J15" s="60"/>
      <c r="K15" s="25" t="s">
        <v>76</v>
      </c>
      <c r="L15" s="124">
        <f t="shared" si="0"/>
        <v>0</v>
      </c>
      <c r="M15" s="25"/>
      <c r="N15" s="13"/>
      <c r="O15" s="25"/>
      <c r="P15" s="36"/>
    </row>
    <row r="16" spans="2:16" ht="12.75">
      <c r="B16" s="1" t="s">
        <v>29</v>
      </c>
      <c r="C16" s="2" t="s">
        <v>197</v>
      </c>
      <c r="D16" s="3" t="s">
        <v>94</v>
      </c>
      <c r="E16" s="13"/>
      <c r="F16" s="13"/>
      <c r="G16" s="13"/>
      <c r="H16" s="13"/>
      <c r="I16" s="13"/>
      <c r="J16" s="60"/>
      <c r="K16" s="25" t="s">
        <v>76</v>
      </c>
      <c r="L16" s="13">
        <f t="shared" si="0"/>
        <v>0</v>
      </c>
      <c r="M16" s="25"/>
      <c r="N16" s="13"/>
      <c r="O16" s="25"/>
      <c r="P16" s="36"/>
    </row>
    <row r="17" spans="2:16" ht="12.75">
      <c r="B17" s="1" t="s">
        <v>30</v>
      </c>
      <c r="C17" s="2" t="s">
        <v>198</v>
      </c>
      <c r="D17" s="3" t="s">
        <v>95</v>
      </c>
      <c r="E17" s="13"/>
      <c r="F17" s="13"/>
      <c r="G17" s="13"/>
      <c r="H17" s="13"/>
      <c r="I17" s="13"/>
      <c r="J17" s="60"/>
      <c r="K17" s="25" t="s">
        <v>76</v>
      </c>
      <c r="L17" s="13">
        <f t="shared" si="0"/>
        <v>0</v>
      </c>
      <c r="M17" s="25"/>
      <c r="N17" s="13"/>
      <c r="O17" s="25"/>
      <c r="P17" s="36"/>
    </row>
    <row r="18" spans="2:16" ht="12.75">
      <c r="B18" s="1" t="s">
        <v>31</v>
      </c>
      <c r="C18" s="2" t="s">
        <v>37</v>
      </c>
      <c r="D18" s="3" t="s">
        <v>96</v>
      </c>
      <c r="E18" s="124">
        <v>896000</v>
      </c>
      <c r="F18" s="13"/>
      <c r="G18" s="13"/>
      <c r="H18" s="13"/>
      <c r="I18" s="13"/>
      <c r="J18" s="60"/>
      <c r="K18" s="25" t="s">
        <v>76</v>
      </c>
      <c r="L18" s="124">
        <f t="shared" si="0"/>
        <v>896000</v>
      </c>
      <c r="M18" s="25"/>
      <c r="N18" s="13"/>
      <c r="O18" s="25"/>
      <c r="P18" s="36"/>
    </row>
    <row r="19" spans="3:16" ht="12.75">
      <c r="C19" s="2" t="s">
        <v>38</v>
      </c>
      <c r="E19" s="125">
        <f>SUM(E14:E18)</f>
        <v>896000</v>
      </c>
      <c r="F19" s="12">
        <f>SUM(F14:F18)</f>
        <v>0</v>
      </c>
      <c r="G19" s="12">
        <f>SUM(G14:G18)</f>
        <v>0</v>
      </c>
      <c r="H19" s="12">
        <f>SUM(H14:H18)</f>
        <v>0</v>
      </c>
      <c r="I19" s="12">
        <f>SUM(I14:I18)</f>
        <v>0</v>
      </c>
      <c r="J19" s="61"/>
      <c r="K19" s="35"/>
      <c r="L19" s="125">
        <f>SUM(L14:L18)</f>
        <v>896000</v>
      </c>
      <c r="M19" s="35" t="s">
        <v>77</v>
      </c>
      <c r="N19" s="12">
        <f>-H19+I19</f>
        <v>0</v>
      </c>
      <c r="O19" s="35" t="s">
        <v>78</v>
      </c>
      <c r="P19" s="34">
        <f>G19-F19</f>
        <v>0</v>
      </c>
    </row>
    <row r="20" spans="5:16" ht="12.75">
      <c r="E20" s="13"/>
      <c r="F20" s="13"/>
      <c r="G20" s="13"/>
      <c r="H20" s="13"/>
      <c r="I20" s="13"/>
      <c r="J20" s="13"/>
      <c r="K20" s="25"/>
      <c r="L20" s="13"/>
      <c r="M20" s="25"/>
      <c r="N20" s="13"/>
      <c r="O20" s="25"/>
      <c r="P20" s="36"/>
    </row>
    <row r="21" spans="1:16" ht="12.75">
      <c r="A21" s="1" t="s">
        <v>23</v>
      </c>
      <c r="C21" s="37" t="s">
        <v>24</v>
      </c>
      <c r="D21" s="59"/>
      <c r="E21" s="13"/>
      <c r="F21" s="13"/>
      <c r="G21" s="13"/>
      <c r="H21" s="13"/>
      <c r="I21" s="13"/>
      <c r="J21" s="13"/>
      <c r="K21" s="25"/>
      <c r="L21" s="13"/>
      <c r="M21" s="25"/>
      <c r="N21" s="13"/>
      <c r="O21" s="25"/>
      <c r="P21" s="36"/>
    </row>
    <row r="22" spans="2:16" ht="12.75">
      <c r="B22" s="1" t="s">
        <v>27</v>
      </c>
      <c r="C22" s="2" t="s">
        <v>39</v>
      </c>
      <c r="D22" s="3" t="s">
        <v>97</v>
      </c>
      <c r="E22" s="13"/>
      <c r="F22" s="13"/>
      <c r="G22" s="13"/>
      <c r="H22" s="13"/>
      <c r="I22" s="13"/>
      <c r="J22" s="13"/>
      <c r="K22" s="25" t="s">
        <v>80</v>
      </c>
      <c r="L22" s="13">
        <f>E22+F22-G22-H22+I22</f>
        <v>0</v>
      </c>
      <c r="M22" s="25"/>
      <c r="N22" s="13"/>
      <c r="O22" s="25"/>
      <c r="P22" s="36"/>
    </row>
    <row r="23" spans="2:16" ht="12.75">
      <c r="B23" s="1" t="s">
        <v>28</v>
      </c>
      <c r="C23" s="2" t="s">
        <v>40</v>
      </c>
      <c r="D23" s="3" t="s">
        <v>98</v>
      </c>
      <c r="E23" s="13"/>
      <c r="F23" s="13"/>
      <c r="G23" s="13"/>
      <c r="H23" s="13"/>
      <c r="I23" s="13"/>
      <c r="J23" s="13"/>
      <c r="K23" s="25" t="s">
        <v>81</v>
      </c>
      <c r="L23" s="13">
        <f>E23+F23-G23-H23+I23</f>
        <v>0</v>
      </c>
      <c r="M23" s="25"/>
      <c r="N23" s="13"/>
      <c r="O23" s="25"/>
      <c r="P23" s="36"/>
    </row>
    <row r="24" spans="2:16" ht="12.75">
      <c r="B24" s="1" t="s">
        <v>29</v>
      </c>
      <c r="C24" s="2" t="s">
        <v>41</v>
      </c>
      <c r="D24" s="3" t="s">
        <v>99</v>
      </c>
      <c r="E24" s="124">
        <v>4287.94</v>
      </c>
      <c r="F24" s="13"/>
      <c r="G24" s="13"/>
      <c r="H24" s="13"/>
      <c r="I24" s="13"/>
      <c r="J24" s="13"/>
      <c r="K24" s="25" t="s">
        <v>82</v>
      </c>
      <c r="L24" s="124">
        <f aca="true" t="shared" si="1" ref="L24:L31">E24+F24-G24-H24+I24</f>
        <v>4287.94</v>
      </c>
      <c r="M24" s="25"/>
      <c r="N24" s="13"/>
      <c r="O24" s="25"/>
      <c r="P24" s="36"/>
    </row>
    <row r="25" spans="2:16" ht="12.75">
      <c r="B25" s="63" t="s">
        <v>79</v>
      </c>
      <c r="C25" s="2" t="s">
        <v>0</v>
      </c>
      <c r="E25" s="13"/>
      <c r="F25" s="13"/>
      <c r="G25" s="13"/>
      <c r="H25" s="13"/>
      <c r="I25" s="13"/>
      <c r="J25" s="13"/>
      <c r="K25" s="25"/>
      <c r="L25" s="13"/>
      <c r="M25" s="25"/>
      <c r="N25" s="13"/>
      <c r="O25" s="25"/>
      <c r="P25" s="36"/>
    </row>
    <row r="26" spans="2:16" ht="25.5">
      <c r="B26" s="63" t="s">
        <v>79</v>
      </c>
      <c r="C26" s="2" t="s">
        <v>1</v>
      </c>
      <c r="E26" s="13"/>
      <c r="F26" s="13"/>
      <c r="G26" s="13"/>
      <c r="H26" s="13"/>
      <c r="I26" s="13"/>
      <c r="J26" s="13"/>
      <c r="K26" s="25" t="s">
        <v>83</v>
      </c>
      <c r="L26" s="13">
        <f t="shared" si="1"/>
        <v>0</v>
      </c>
      <c r="M26" s="25"/>
      <c r="N26" s="13"/>
      <c r="O26" s="25"/>
      <c r="P26" s="36"/>
    </row>
    <row r="27" spans="2:16" ht="25.5">
      <c r="B27" s="1" t="s">
        <v>30</v>
      </c>
      <c r="C27" s="2" t="s">
        <v>42</v>
      </c>
      <c r="D27" s="3" t="s">
        <v>100</v>
      </c>
      <c r="E27" s="13"/>
      <c r="F27" s="13"/>
      <c r="G27" s="13"/>
      <c r="H27" s="13"/>
      <c r="I27" s="13"/>
      <c r="J27" s="13"/>
      <c r="K27" s="25" t="s">
        <v>84</v>
      </c>
      <c r="L27" s="13">
        <f t="shared" si="1"/>
        <v>0</v>
      </c>
      <c r="M27" s="25"/>
      <c r="N27" s="13"/>
      <c r="O27" s="25"/>
      <c r="P27" s="36"/>
    </row>
    <row r="28" spans="2:16" ht="12.75">
      <c r="B28" s="1" t="s">
        <v>31</v>
      </c>
      <c r="C28" s="2" t="s">
        <v>43</v>
      </c>
      <c r="D28" s="3" t="s">
        <v>101</v>
      </c>
      <c r="E28" s="124">
        <v>328.25</v>
      </c>
      <c r="F28" s="13"/>
      <c r="G28" s="13"/>
      <c r="H28" s="13"/>
      <c r="I28" s="13"/>
      <c r="J28" s="13"/>
      <c r="K28" s="25" t="s">
        <v>85</v>
      </c>
      <c r="L28" s="124">
        <f t="shared" si="1"/>
        <v>328.25</v>
      </c>
      <c r="M28" s="25"/>
      <c r="N28" s="13"/>
      <c r="O28" s="25"/>
      <c r="P28" s="36"/>
    </row>
    <row r="29" spans="3:16" ht="12.75">
      <c r="C29" s="2" t="s">
        <v>44</v>
      </c>
      <c r="E29" s="125">
        <f>SUM(E24:E28)</f>
        <v>4616.19</v>
      </c>
      <c r="F29" s="12">
        <f>SUM(F22:F28)</f>
        <v>0</v>
      </c>
      <c r="G29" s="12">
        <f>SUM(G22:G28)</f>
        <v>0</v>
      </c>
      <c r="H29" s="12">
        <f>SUM(H22:H28)</f>
        <v>0</v>
      </c>
      <c r="I29" s="12">
        <f>SUM(I22:I28)</f>
        <v>0</v>
      </c>
      <c r="J29" s="12"/>
      <c r="K29" s="35"/>
      <c r="L29" s="125">
        <f>SUM(L22:L28)</f>
        <v>4616.19</v>
      </c>
      <c r="M29" s="35" t="s">
        <v>77</v>
      </c>
      <c r="N29" s="12">
        <f>-H29+I29</f>
        <v>0</v>
      </c>
      <c r="O29" s="35" t="s">
        <v>78</v>
      </c>
      <c r="P29" s="34">
        <f>G29-F29</f>
        <v>0</v>
      </c>
    </row>
    <row r="30" spans="5:16" ht="12.75">
      <c r="E30" s="13"/>
      <c r="F30" s="13"/>
      <c r="G30" s="13"/>
      <c r="H30" s="13"/>
      <c r="I30" s="13"/>
      <c r="J30" s="13"/>
      <c r="K30" s="25"/>
      <c r="L30" s="13"/>
      <c r="M30" s="25"/>
      <c r="N30" s="13"/>
      <c r="O30" s="25"/>
      <c r="P30" s="36"/>
    </row>
    <row r="31" spans="2:16" ht="12.75">
      <c r="B31" s="64" t="s">
        <v>2</v>
      </c>
      <c r="E31" s="126">
        <f>SUM(E29,E19,E11)</f>
        <v>900616.19</v>
      </c>
      <c r="F31" s="62">
        <f>F11+F19+F29</f>
        <v>0</v>
      </c>
      <c r="G31" s="62">
        <f>G11+G19+G29</f>
        <v>0</v>
      </c>
      <c r="H31" s="62">
        <f>H11+H19+H29</f>
        <v>0</v>
      </c>
      <c r="I31" s="62">
        <f>I11+I19+I29</f>
        <v>0</v>
      </c>
      <c r="J31" s="24"/>
      <c r="K31" s="68"/>
      <c r="L31" s="126">
        <f t="shared" si="1"/>
        <v>900616.19</v>
      </c>
      <c r="M31" s="68"/>
      <c r="N31" s="62">
        <f>H31-I31+J31</f>
        <v>0</v>
      </c>
      <c r="O31" s="68"/>
      <c r="P31" s="62">
        <f>SUM(P7:P29)</f>
        <v>0</v>
      </c>
    </row>
    <row r="32" spans="2:15" ht="12.75" customHeight="1">
      <c r="B32" s="64"/>
      <c r="K32" s="1"/>
      <c r="M32" s="1"/>
      <c r="O32" s="1"/>
    </row>
    <row r="33" spans="2:15" ht="12.75" customHeight="1">
      <c r="B33" s="64"/>
      <c r="K33" s="1"/>
      <c r="M33" s="1"/>
      <c r="O33" s="1"/>
    </row>
    <row r="34" spans="2:15" ht="12.75" customHeight="1">
      <c r="B34" s="64"/>
      <c r="K34" s="1"/>
      <c r="M34" s="1"/>
      <c r="O34" s="1"/>
    </row>
    <row r="35" spans="2:15" ht="12.75" customHeight="1">
      <c r="B35" s="64"/>
      <c r="K35" s="1"/>
      <c r="M35" s="1"/>
      <c r="O35" s="1"/>
    </row>
    <row r="36" spans="2:15" ht="12.75" customHeight="1">
      <c r="B36" s="64"/>
      <c r="K36" s="1"/>
      <c r="M36" s="1"/>
      <c r="O36" s="1"/>
    </row>
    <row r="37" spans="2:15" ht="12.75" customHeight="1">
      <c r="B37" s="64"/>
      <c r="K37" s="1"/>
      <c r="M37" s="1"/>
      <c r="O37" s="1"/>
    </row>
    <row r="38" spans="2:15" ht="12.75" customHeight="1">
      <c r="B38" s="64"/>
      <c r="K38" s="1"/>
      <c r="M38" s="1"/>
      <c r="O38" s="1"/>
    </row>
    <row r="39" spans="2:15" ht="12.75" customHeight="1">
      <c r="B39" s="64"/>
      <c r="K39" s="1"/>
      <c r="M39" s="1"/>
      <c r="O39" s="1"/>
    </row>
    <row r="40" spans="2:15" ht="12.75" customHeight="1">
      <c r="B40" s="64"/>
      <c r="K40" s="1"/>
      <c r="M40" s="1"/>
      <c r="O40" s="1"/>
    </row>
    <row r="41" spans="2:15" ht="9.75" customHeight="1">
      <c r="B41" s="64"/>
      <c r="K41" s="1"/>
      <c r="M41" s="1"/>
      <c r="O41" s="1"/>
    </row>
    <row r="42" spans="2:15" ht="12.75" customHeight="1">
      <c r="B42" s="64"/>
      <c r="K42" s="1"/>
      <c r="M42" s="1"/>
      <c r="O42" s="1"/>
    </row>
    <row r="43" spans="5:16" ht="9.75" customHeight="1">
      <c r="E43" s="10" t="s">
        <v>53</v>
      </c>
      <c r="F43" s="147" t="s">
        <v>50</v>
      </c>
      <c r="G43" s="148"/>
      <c r="H43" s="147" t="s">
        <v>56</v>
      </c>
      <c r="I43" s="148"/>
      <c r="J43" s="29" t="s">
        <v>72</v>
      </c>
      <c r="K43" s="149" t="s">
        <v>60</v>
      </c>
      <c r="L43" s="150"/>
      <c r="M43" s="149" t="s">
        <v>60</v>
      </c>
      <c r="N43" s="151"/>
      <c r="O43" s="151"/>
      <c r="P43" s="150"/>
    </row>
    <row r="44" spans="5:16" ht="9.75" customHeight="1">
      <c r="E44" s="25" t="s">
        <v>54</v>
      </c>
      <c r="F44" s="20"/>
      <c r="G44" s="20"/>
      <c r="H44" s="20"/>
      <c r="J44" s="25" t="s">
        <v>58</v>
      </c>
      <c r="K44" s="146" t="s">
        <v>61</v>
      </c>
      <c r="L44" s="145"/>
      <c r="M44" s="146" t="s">
        <v>62</v>
      </c>
      <c r="N44" s="143"/>
      <c r="O44" s="143"/>
      <c r="P44" s="145"/>
    </row>
    <row r="45" spans="5:16" ht="9.75" customHeight="1">
      <c r="E45" s="25" t="s">
        <v>55</v>
      </c>
      <c r="F45" s="25" t="s">
        <v>196</v>
      </c>
      <c r="G45" s="25" t="s">
        <v>57</v>
      </c>
      <c r="H45" s="25" t="s">
        <v>196</v>
      </c>
      <c r="I45" s="25" t="s">
        <v>57</v>
      </c>
      <c r="J45" s="58" t="s">
        <v>59</v>
      </c>
      <c r="K45" s="20"/>
      <c r="M45" s="140" t="s">
        <v>74</v>
      </c>
      <c r="N45" s="142" t="s">
        <v>63</v>
      </c>
      <c r="O45" s="140" t="s">
        <v>74</v>
      </c>
      <c r="P45" s="144" t="s">
        <v>64</v>
      </c>
    </row>
    <row r="46" spans="5:16" ht="6.75" customHeight="1">
      <c r="E46" s="25"/>
      <c r="F46" s="25" t="s">
        <v>51</v>
      </c>
      <c r="G46" s="25" t="s">
        <v>52</v>
      </c>
      <c r="H46" s="25" t="s">
        <v>51</v>
      </c>
      <c r="I46" s="25" t="s">
        <v>52</v>
      </c>
      <c r="J46" s="87"/>
      <c r="K46" s="62" t="s">
        <v>207</v>
      </c>
      <c r="L46" s="13" t="s">
        <v>73</v>
      </c>
      <c r="M46" s="141"/>
      <c r="N46" s="143"/>
      <c r="O46" s="141"/>
      <c r="P46" s="145"/>
    </row>
    <row r="47" spans="5:16" ht="9.75" customHeight="1">
      <c r="E47" s="35" t="s">
        <v>65</v>
      </c>
      <c r="F47" s="35" t="s">
        <v>66</v>
      </c>
      <c r="G47" s="35" t="s">
        <v>67</v>
      </c>
      <c r="H47" s="35" t="s">
        <v>68</v>
      </c>
      <c r="I47" s="35" t="s">
        <v>69</v>
      </c>
      <c r="J47" s="35" t="s">
        <v>70</v>
      </c>
      <c r="K47" s="13"/>
      <c r="L47" s="35" t="s">
        <v>71</v>
      </c>
      <c r="M47" s="58"/>
      <c r="O47" s="1"/>
      <c r="P47" s="36"/>
    </row>
    <row r="48" spans="1:16" ht="38.25">
      <c r="A48" s="1" t="s">
        <v>45</v>
      </c>
      <c r="C48" s="37" t="s">
        <v>86</v>
      </c>
      <c r="D48" s="59"/>
      <c r="E48" s="25"/>
      <c r="F48" s="58"/>
      <c r="G48" s="1"/>
      <c r="H48" s="1"/>
      <c r="I48" s="1"/>
      <c r="J48" s="66"/>
      <c r="K48" s="27"/>
      <c r="L48" s="25"/>
      <c r="M48" s="9"/>
      <c r="N48" s="11"/>
      <c r="O48" s="5"/>
      <c r="P48" s="67"/>
    </row>
    <row r="49" spans="2:16" ht="25.5">
      <c r="B49" s="1" t="s">
        <v>27</v>
      </c>
      <c r="C49" s="2" t="s">
        <v>87</v>
      </c>
      <c r="D49" s="3" t="s">
        <v>102</v>
      </c>
      <c r="E49" s="88"/>
      <c r="F49" s="69"/>
      <c r="G49" s="70"/>
      <c r="H49" s="70"/>
      <c r="I49" s="70"/>
      <c r="J49" s="71"/>
      <c r="K49" s="82" t="s">
        <v>111</v>
      </c>
      <c r="L49" s="106"/>
      <c r="M49" s="68" t="s">
        <v>112</v>
      </c>
      <c r="N49" s="62"/>
      <c r="O49" s="68"/>
      <c r="P49" s="67"/>
    </row>
    <row r="50" spans="2:16" ht="12.75">
      <c r="B50" s="1" t="s">
        <v>28</v>
      </c>
      <c r="C50" s="2" t="s">
        <v>88</v>
      </c>
      <c r="D50" s="3" t="s">
        <v>104</v>
      </c>
      <c r="E50" s="94"/>
      <c r="F50" s="72"/>
      <c r="G50" s="73"/>
      <c r="H50" s="73"/>
      <c r="I50" s="73"/>
      <c r="J50" s="74"/>
      <c r="K50" s="27"/>
      <c r="L50" s="13"/>
      <c r="M50" s="25"/>
      <c r="N50" s="13"/>
      <c r="O50" s="25"/>
      <c r="P50" s="36"/>
    </row>
    <row r="51" spans="2:16" ht="12.75">
      <c r="B51" s="1" t="s">
        <v>29</v>
      </c>
      <c r="C51" s="2" t="s">
        <v>199</v>
      </c>
      <c r="D51" s="3" t="s">
        <v>105</v>
      </c>
      <c r="E51" s="124"/>
      <c r="F51" s="75"/>
      <c r="G51" s="76"/>
      <c r="H51" s="76"/>
      <c r="I51" s="76"/>
      <c r="J51" s="77"/>
      <c r="K51" s="27"/>
      <c r="L51" s="13"/>
      <c r="M51" s="25"/>
      <c r="N51" s="13"/>
      <c r="O51" s="25"/>
      <c r="P51" s="36"/>
    </row>
    <row r="52" spans="2:16" ht="25.5">
      <c r="B52" s="1" t="s">
        <v>30</v>
      </c>
      <c r="C52" s="2" t="s">
        <v>200</v>
      </c>
      <c r="D52" s="3" t="s">
        <v>108</v>
      </c>
      <c r="E52" s="13"/>
      <c r="F52" s="75"/>
      <c r="G52" s="76"/>
      <c r="H52" s="76"/>
      <c r="I52" s="76"/>
      <c r="J52" s="77"/>
      <c r="K52" s="27"/>
      <c r="L52" s="13"/>
      <c r="M52" s="25"/>
      <c r="N52" s="13"/>
      <c r="O52" s="25" t="s">
        <v>113</v>
      </c>
      <c r="P52" s="124">
        <f>E54+F54-G54-H54+I54</f>
        <v>0</v>
      </c>
    </row>
    <row r="53" spans="2:16" ht="12.75">
      <c r="B53" s="1" t="s">
        <v>31</v>
      </c>
      <c r="C53" s="2" t="s">
        <v>201</v>
      </c>
      <c r="D53" s="3" t="s">
        <v>106</v>
      </c>
      <c r="E53" s="124">
        <v>0</v>
      </c>
      <c r="F53" s="78"/>
      <c r="G53" s="79"/>
      <c r="H53" s="79"/>
      <c r="I53" s="79"/>
      <c r="J53" s="80"/>
      <c r="L53" s="13"/>
      <c r="M53" s="35"/>
      <c r="N53" s="12"/>
      <c r="O53" s="35" t="s">
        <v>115</v>
      </c>
      <c r="P53" s="34"/>
    </row>
    <row r="54" spans="3:16" ht="12.75">
      <c r="C54" s="2" t="s">
        <v>103</v>
      </c>
      <c r="E54" s="125">
        <f>SUM(E50:E53)</f>
        <v>0</v>
      </c>
      <c r="F54" s="75"/>
      <c r="G54" s="76"/>
      <c r="H54" s="76"/>
      <c r="I54" s="76"/>
      <c r="J54" s="77"/>
      <c r="K54" s="27" t="s">
        <v>114</v>
      </c>
      <c r="L54" s="32">
        <v>0</v>
      </c>
      <c r="M54" s="35"/>
      <c r="N54" s="12"/>
      <c r="O54" s="35"/>
      <c r="P54" s="34"/>
    </row>
    <row r="55" spans="2:16" ht="12.75">
      <c r="B55" s="1" t="s">
        <v>48</v>
      </c>
      <c r="C55" s="2" t="s">
        <v>49</v>
      </c>
      <c r="D55" s="3" t="s">
        <v>107</v>
      </c>
      <c r="E55" s="12"/>
      <c r="F55" s="75"/>
      <c r="G55" s="76"/>
      <c r="H55" s="76"/>
      <c r="I55" s="76"/>
      <c r="J55" s="77"/>
      <c r="K55" s="27"/>
      <c r="L55" s="13"/>
      <c r="M55" s="58"/>
      <c r="O55" s="1"/>
      <c r="P55" s="65"/>
    </row>
    <row r="56" spans="3:16" ht="38.25">
      <c r="C56" s="2" t="s">
        <v>195</v>
      </c>
      <c r="E56" s="125">
        <f>SUM(E54,E49)</f>
        <v>0</v>
      </c>
      <c r="F56" s="78"/>
      <c r="G56" s="79"/>
      <c r="H56" s="79"/>
      <c r="I56" s="79"/>
      <c r="J56" s="80"/>
      <c r="K56" s="27"/>
      <c r="L56" s="13"/>
      <c r="M56" s="58"/>
      <c r="O56" s="1"/>
      <c r="P56" s="36"/>
    </row>
    <row r="57" spans="5:16" ht="12.75">
      <c r="E57" s="13"/>
      <c r="F57" s="17"/>
      <c r="J57" s="36"/>
      <c r="K57" s="27"/>
      <c r="L57" s="13"/>
      <c r="M57" s="58"/>
      <c r="O57" s="1"/>
      <c r="P57" s="36"/>
    </row>
    <row r="58" spans="1:16" ht="25.5">
      <c r="A58" s="1" t="s">
        <v>46</v>
      </c>
      <c r="C58" s="37" t="s">
        <v>116</v>
      </c>
      <c r="D58" s="59"/>
      <c r="E58" s="13"/>
      <c r="F58" s="24"/>
      <c r="G58" s="11"/>
      <c r="H58" s="11"/>
      <c r="I58" s="11"/>
      <c r="J58" s="67"/>
      <c r="K58" s="27"/>
      <c r="L58" s="13"/>
      <c r="M58" s="9"/>
      <c r="N58" s="11"/>
      <c r="O58" s="5"/>
      <c r="P58" s="67"/>
    </row>
    <row r="59" spans="2:16" ht="12.75">
      <c r="B59" s="1" t="s">
        <v>27</v>
      </c>
      <c r="C59" s="2" t="s">
        <v>110</v>
      </c>
      <c r="D59" s="3" t="s">
        <v>109</v>
      </c>
      <c r="E59" s="62">
        <v>0</v>
      </c>
      <c r="F59" s="75"/>
      <c r="G59" s="76"/>
      <c r="H59" s="76"/>
      <c r="I59" s="76"/>
      <c r="J59" s="77"/>
      <c r="K59" s="27"/>
      <c r="L59" s="13"/>
      <c r="M59" s="25"/>
      <c r="N59" s="12"/>
      <c r="O59" s="35" t="s">
        <v>123</v>
      </c>
      <c r="P59" s="34"/>
    </row>
    <row r="60" spans="2:16" ht="12.75">
      <c r="B60" s="1" t="s">
        <v>28</v>
      </c>
      <c r="C60" s="2" t="s">
        <v>202</v>
      </c>
      <c r="D60" s="3" t="s">
        <v>192</v>
      </c>
      <c r="E60" s="12">
        <v>0</v>
      </c>
      <c r="F60" s="75"/>
      <c r="G60" s="76"/>
      <c r="H60" s="76"/>
      <c r="I60" s="76"/>
      <c r="J60" s="77"/>
      <c r="K60" s="27"/>
      <c r="L60" s="13"/>
      <c r="M60" s="25"/>
      <c r="N60" s="12"/>
      <c r="O60" s="35" t="s">
        <v>124</v>
      </c>
      <c r="P60" s="34"/>
    </row>
    <row r="61" spans="2:16" ht="12.75">
      <c r="B61" s="1" t="s">
        <v>29</v>
      </c>
      <c r="C61" s="2" t="s">
        <v>203</v>
      </c>
      <c r="D61" s="3" t="s">
        <v>193</v>
      </c>
      <c r="E61" s="125">
        <v>0</v>
      </c>
      <c r="F61" s="75"/>
      <c r="G61" s="76"/>
      <c r="H61" s="76"/>
      <c r="I61" s="76"/>
      <c r="J61" s="77"/>
      <c r="K61" s="27"/>
      <c r="L61" s="13"/>
      <c r="M61" s="25"/>
      <c r="N61" s="12"/>
      <c r="O61" s="35" t="s">
        <v>125</v>
      </c>
      <c r="P61" s="135">
        <f>E63</f>
        <v>0</v>
      </c>
    </row>
    <row r="62" spans="2:16" ht="12.75">
      <c r="B62" s="1" t="s">
        <v>30</v>
      </c>
      <c r="C62" s="2" t="s">
        <v>191</v>
      </c>
      <c r="D62" s="3" t="s">
        <v>194</v>
      </c>
      <c r="E62" s="12">
        <v>0</v>
      </c>
      <c r="F62" s="75"/>
      <c r="G62" s="76"/>
      <c r="H62" s="76"/>
      <c r="I62" s="76"/>
      <c r="J62" s="77"/>
      <c r="K62" s="27"/>
      <c r="L62" s="13"/>
      <c r="M62" s="68"/>
      <c r="N62" s="12"/>
      <c r="O62" s="35" t="s">
        <v>126</v>
      </c>
      <c r="P62" s="34"/>
    </row>
    <row r="63" spans="3:16" ht="12.75">
      <c r="C63" s="2" t="s">
        <v>160</v>
      </c>
      <c r="E63" s="125">
        <f>SUM(E59:E62)</f>
        <v>0</v>
      </c>
      <c r="F63" s="78"/>
      <c r="G63" s="79"/>
      <c r="H63" s="79"/>
      <c r="I63" s="79"/>
      <c r="J63" s="80"/>
      <c r="K63" s="27"/>
      <c r="L63" s="13"/>
      <c r="M63" s="58"/>
      <c r="O63" s="1"/>
      <c r="P63" s="65"/>
    </row>
    <row r="64" spans="5:16" ht="12.75">
      <c r="E64" s="13"/>
      <c r="F64" s="75"/>
      <c r="G64" s="76"/>
      <c r="H64" s="76"/>
      <c r="I64" s="76"/>
      <c r="J64" s="77"/>
      <c r="K64" s="27"/>
      <c r="L64" s="13"/>
      <c r="M64" s="9"/>
      <c r="N64" s="11"/>
      <c r="O64" s="5"/>
      <c r="P64" s="67"/>
    </row>
    <row r="65" spans="1:16" ht="12.75">
      <c r="A65" s="1" t="s">
        <v>47</v>
      </c>
      <c r="C65" s="37" t="s">
        <v>16</v>
      </c>
      <c r="D65" s="59"/>
      <c r="E65" s="126">
        <v>128617.21</v>
      </c>
      <c r="F65" s="78"/>
      <c r="G65" s="79"/>
      <c r="H65" s="79"/>
      <c r="I65" s="79"/>
      <c r="J65" s="80"/>
      <c r="K65" s="27"/>
      <c r="L65" s="13"/>
      <c r="M65" s="25" t="s">
        <v>128</v>
      </c>
      <c r="N65" s="124"/>
      <c r="O65" s="25"/>
      <c r="P65" s="36"/>
    </row>
    <row r="66" spans="5:16" ht="12.75">
      <c r="E66" s="13"/>
      <c r="F66" s="75"/>
      <c r="G66" s="76"/>
      <c r="H66" s="76"/>
      <c r="I66" s="76"/>
      <c r="J66" s="77"/>
      <c r="K66" s="27"/>
      <c r="L66" s="13"/>
      <c r="M66" s="25"/>
      <c r="N66" s="104"/>
      <c r="O66" s="25"/>
      <c r="P66" s="36"/>
    </row>
    <row r="67" spans="1:16" ht="12.75">
      <c r="A67" s="85" t="s">
        <v>3</v>
      </c>
      <c r="E67" s="124">
        <f>SUM(E65,E63,E56,E31)</f>
        <v>1029233.3999999999</v>
      </c>
      <c r="F67" s="76"/>
      <c r="G67" s="76"/>
      <c r="H67" s="76"/>
      <c r="I67" s="76"/>
      <c r="J67" s="77"/>
      <c r="K67" s="27"/>
      <c r="L67" s="13"/>
      <c r="M67" s="25"/>
      <c r="N67" s="13"/>
      <c r="O67" s="25"/>
      <c r="P67" s="36"/>
    </row>
    <row r="68" spans="1:16" ht="4.5" customHeight="1">
      <c r="A68" s="32"/>
      <c r="E68" s="81"/>
      <c r="F68" s="79"/>
      <c r="G68" s="79"/>
      <c r="H68" s="79"/>
      <c r="I68" s="79"/>
      <c r="J68" s="80"/>
      <c r="K68" s="27"/>
      <c r="L68" s="13"/>
      <c r="M68" s="25"/>
      <c r="N68" s="13"/>
      <c r="O68" s="25"/>
      <c r="P68" s="36"/>
    </row>
    <row r="69" spans="2:16" ht="12.75">
      <c r="B69" s="63" t="s">
        <v>79</v>
      </c>
      <c r="C69" s="2" t="s">
        <v>204</v>
      </c>
      <c r="E69" s="75"/>
      <c r="F69" s="76"/>
      <c r="G69" s="76"/>
      <c r="H69" s="76"/>
      <c r="I69" s="76"/>
      <c r="J69" s="77"/>
      <c r="K69" s="27" t="s">
        <v>117</v>
      </c>
      <c r="L69" s="124">
        <v>124081.82</v>
      </c>
      <c r="M69" s="25"/>
      <c r="N69" s="13"/>
      <c r="O69" s="25"/>
      <c r="P69" s="36"/>
    </row>
    <row r="70" spans="2:16" ht="12.75">
      <c r="B70" s="63" t="s">
        <v>79</v>
      </c>
      <c r="C70" s="2" t="s">
        <v>4</v>
      </c>
      <c r="E70" s="75"/>
      <c r="F70" s="76"/>
      <c r="G70" s="76"/>
      <c r="H70" s="76"/>
      <c r="I70" s="76"/>
      <c r="J70" s="77"/>
      <c r="K70" s="27" t="s">
        <v>118</v>
      </c>
      <c r="L70" s="13"/>
      <c r="M70" s="25"/>
      <c r="N70" s="13"/>
      <c r="O70" s="25"/>
      <c r="P70" s="36"/>
    </row>
    <row r="71" spans="2:16" ht="25.5">
      <c r="B71" s="63" t="s">
        <v>79</v>
      </c>
      <c r="C71" s="2" t="s">
        <v>122</v>
      </c>
      <c r="E71" s="75"/>
      <c r="F71" s="76"/>
      <c r="G71" s="76"/>
      <c r="H71" s="76"/>
      <c r="I71" s="76"/>
      <c r="J71" s="77"/>
      <c r="K71" s="27" t="s">
        <v>119</v>
      </c>
      <c r="L71" s="13"/>
      <c r="M71" s="29" t="s">
        <v>127</v>
      </c>
      <c r="N71" s="20"/>
      <c r="O71" s="29"/>
      <c r="P71" s="65"/>
    </row>
    <row r="72" spans="2:16" ht="25.5">
      <c r="B72" s="63" t="s">
        <v>79</v>
      </c>
      <c r="C72" s="2" t="s">
        <v>121</v>
      </c>
      <c r="E72" s="75"/>
      <c r="F72" s="76"/>
      <c r="G72" s="76"/>
      <c r="H72" s="76"/>
      <c r="I72" s="76"/>
      <c r="J72" s="77"/>
      <c r="K72" s="58" t="s">
        <v>120</v>
      </c>
      <c r="L72" s="17"/>
      <c r="M72" s="58" t="s">
        <v>113</v>
      </c>
      <c r="N72" s="13">
        <f>'[1]CONTO DEL PATRIMONIO'!$K$42</f>
        <v>0</v>
      </c>
      <c r="O72" s="1"/>
      <c r="P72" s="13"/>
    </row>
    <row r="73" spans="2:16" ht="25.5">
      <c r="B73" s="1" t="s">
        <v>79</v>
      </c>
      <c r="C73" s="2" t="s">
        <v>224</v>
      </c>
      <c r="E73" s="75"/>
      <c r="F73" s="76"/>
      <c r="G73" s="76"/>
      <c r="H73" s="76"/>
      <c r="I73" s="76"/>
      <c r="J73" s="77"/>
      <c r="K73" s="13" t="s">
        <v>226</v>
      </c>
      <c r="L73" s="121"/>
      <c r="M73" s="58"/>
      <c r="N73" s="13"/>
      <c r="O73" s="1"/>
      <c r="P73" s="13"/>
    </row>
    <row r="74" spans="2:16" ht="25.5">
      <c r="B74" s="1" t="s">
        <v>79</v>
      </c>
      <c r="C74" s="2" t="s">
        <v>225</v>
      </c>
      <c r="E74" s="78"/>
      <c r="F74" s="79"/>
      <c r="G74" s="79"/>
      <c r="H74" s="79"/>
      <c r="I74" s="79"/>
      <c r="J74" s="79"/>
      <c r="K74" s="62" t="s">
        <v>227</v>
      </c>
      <c r="L74" s="122"/>
      <c r="M74" s="9"/>
      <c r="N74" s="62"/>
      <c r="O74" s="5"/>
      <c r="P74" s="62"/>
    </row>
    <row r="75" spans="13:15" ht="12.75">
      <c r="M75" s="1"/>
      <c r="O75" s="1"/>
    </row>
    <row r="76" spans="13:15" ht="12.75">
      <c r="M76" s="1"/>
      <c r="O76" s="1"/>
    </row>
    <row r="77" spans="13:15" ht="12.75">
      <c r="M77" s="1"/>
      <c r="O77" s="1"/>
    </row>
    <row r="78" spans="13:15" ht="12.75">
      <c r="M78" s="1"/>
      <c r="O78" s="1"/>
    </row>
    <row r="79" spans="13:15" ht="12.75">
      <c r="M79" s="1"/>
      <c r="O79" s="1"/>
    </row>
    <row r="80" spans="13:15" ht="12.75">
      <c r="M80" s="1"/>
      <c r="O80" s="1"/>
    </row>
    <row r="81" spans="13:15" ht="12.75">
      <c r="M81" s="1"/>
      <c r="O81" s="1"/>
    </row>
    <row r="82" spans="13:15" ht="12.75">
      <c r="M82" s="1"/>
      <c r="O82" s="1"/>
    </row>
    <row r="83" spans="13:15" ht="12.75">
      <c r="M83" s="1"/>
      <c r="O83" s="1"/>
    </row>
    <row r="84" spans="13:15" ht="12.75">
      <c r="M84" s="1"/>
      <c r="O84" s="1"/>
    </row>
    <row r="85" spans="13:15" ht="12.75">
      <c r="M85" s="1"/>
      <c r="O85" s="1"/>
    </row>
    <row r="86" spans="13:15" ht="12.75">
      <c r="M86" s="1"/>
      <c r="O86" s="1"/>
    </row>
    <row r="87" spans="13:15" ht="12.75">
      <c r="M87" s="1"/>
      <c r="O87" s="1"/>
    </row>
    <row r="88" spans="13:15" ht="12.75">
      <c r="M88" s="1"/>
      <c r="O88" s="1"/>
    </row>
    <row r="89" spans="13:15" ht="12.75">
      <c r="M89" s="1"/>
      <c r="O89" s="1"/>
    </row>
    <row r="90" spans="13:15" ht="12.75">
      <c r="M90" s="1"/>
      <c r="O90" s="1"/>
    </row>
    <row r="91" spans="13:15" ht="12.75">
      <c r="M91" s="1"/>
      <c r="O91" s="1"/>
    </row>
    <row r="92" spans="13:15" ht="12.75">
      <c r="M92" s="1"/>
      <c r="O92" s="1"/>
    </row>
    <row r="93" spans="13:15" ht="12.75">
      <c r="M93" s="1"/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</sheetData>
  <sheetProtection/>
  <mergeCells count="21">
    <mergeCell ref="A1:P1"/>
    <mergeCell ref="F2:G2"/>
    <mergeCell ref="H2:I2"/>
    <mergeCell ref="K3:L3"/>
    <mergeCell ref="K2:L2"/>
    <mergeCell ref="M2:P2"/>
    <mergeCell ref="M3:P3"/>
    <mergeCell ref="F43:G43"/>
    <mergeCell ref="H43:I43"/>
    <mergeCell ref="K43:L43"/>
    <mergeCell ref="M43:P43"/>
    <mergeCell ref="M4:M5"/>
    <mergeCell ref="K44:L44"/>
    <mergeCell ref="N4:N5"/>
    <mergeCell ref="O4:O5"/>
    <mergeCell ref="M45:M46"/>
    <mergeCell ref="N45:N46"/>
    <mergeCell ref="O45:O46"/>
    <mergeCell ref="P45:P46"/>
    <mergeCell ref="M44:P44"/>
    <mergeCell ref="P4:P5"/>
  </mergeCells>
  <printOptions horizontalCentered="1"/>
  <pageMargins left="0.1968503937007874" right="0.1968503937007874" top="0.5905511811023623" bottom="0.5905511811023623" header="0.4330708661417323" footer="0.5118110236220472"/>
  <pageSetup horizontalDpi="600" verticalDpi="600" orientation="landscape" paperSize="9" scale="95" r:id="rId1"/>
  <headerFooter alignWithMargins="0">
    <oddHeader>&amp;CRENDICONTO DI GESTIONE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96"/>
  <sheetViews>
    <sheetView tabSelected="1" zoomScalePageLayoutView="0" workbookViewId="0" topLeftCell="A77">
      <selection activeCell="S102" sqref="S102"/>
    </sheetView>
  </sheetViews>
  <sheetFormatPr defaultColWidth="9.140625" defaultRowHeight="12.75"/>
  <cols>
    <col min="1" max="1" width="4.7109375" style="23" customWidth="1"/>
    <col min="2" max="2" width="2.7109375" style="8" customWidth="1"/>
    <col min="3" max="3" width="25.7109375" style="23" customWidth="1"/>
    <col min="4" max="4" width="8.7109375" style="23" customWidth="1"/>
    <col min="5" max="5" width="11.7109375" style="23" customWidth="1"/>
    <col min="6" max="7" width="9.7109375" style="23" customWidth="1"/>
    <col min="8" max="9" width="8.7109375" style="23" customWidth="1"/>
    <col min="10" max="10" width="10.7109375" style="23" customWidth="1"/>
    <col min="11" max="11" width="5.28125" style="23" customWidth="1"/>
    <col min="12" max="12" width="11.57421875" style="23" customWidth="1"/>
    <col min="13" max="13" width="5.00390625" style="23" customWidth="1"/>
    <col min="14" max="14" width="11.7109375" style="23" customWidth="1"/>
    <col min="15" max="15" width="4.421875" style="23" customWidth="1"/>
    <col min="16" max="16" width="11.7109375" style="23" customWidth="1"/>
    <col min="17" max="16384" width="9.140625" style="23" customWidth="1"/>
  </cols>
  <sheetData>
    <row r="1" spans="1:16" s="83" customFormat="1" ht="18">
      <c r="A1" s="154" t="s">
        <v>219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s="32" customFormat="1" ht="9.75" customHeight="1">
      <c r="A2" s="1"/>
      <c r="B2" s="1"/>
      <c r="C2" s="2"/>
      <c r="D2" s="3"/>
      <c r="E2" s="58" t="s">
        <v>217</v>
      </c>
      <c r="F2" s="146" t="s">
        <v>205</v>
      </c>
      <c r="G2" s="155"/>
      <c r="H2" s="146" t="s">
        <v>206</v>
      </c>
      <c r="I2" s="155"/>
      <c r="J2" s="25" t="s">
        <v>72</v>
      </c>
      <c r="K2" s="156" t="s">
        <v>60</v>
      </c>
      <c r="L2" s="157"/>
      <c r="M2" s="156" t="s">
        <v>60</v>
      </c>
      <c r="N2" s="158"/>
      <c r="O2" s="158"/>
      <c r="P2" s="157"/>
    </row>
    <row r="3" spans="1:16" s="32" customFormat="1" ht="9.75" customHeight="1">
      <c r="A3" s="1"/>
      <c r="B3" s="1"/>
      <c r="C3" s="2"/>
      <c r="D3" s="3"/>
      <c r="E3" s="25" t="s">
        <v>54</v>
      </c>
      <c r="F3" s="20"/>
      <c r="G3" s="20"/>
      <c r="H3" s="20"/>
      <c r="J3" s="25" t="s">
        <v>58</v>
      </c>
      <c r="K3" s="146" t="s">
        <v>61</v>
      </c>
      <c r="L3" s="145"/>
      <c r="M3" s="146" t="s">
        <v>62</v>
      </c>
      <c r="N3" s="143"/>
      <c r="O3" s="143"/>
      <c r="P3" s="145"/>
    </row>
    <row r="4" spans="1:16" s="32" customFormat="1" ht="9.75" customHeight="1">
      <c r="A4" s="1"/>
      <c r="B4" s="1"/>
      <c r="C4" s="2"/>
      <c r="D4" s="3"/>
      <c r="E4" s="25" t="s">
        <v>55</v>
      </c>
      <c r="F4" s="25" t="s">
        <v>196</v>
      </c>
      <c r="G4" s="25" t="s">
        <v>57</v>
      </c>
      <c r="H4" s="25" t="s">
        <v>196</v>
      </c>
      <c r="I4" s="25" t="s">
        <v>57</v>
      </c>
      <c r="J4" s="58" t="s">
        <v>59</v>
      </c>
      <c r="K4" s="20"/>
      <c r="M4" s="140" t="s">
        <v>74</v>
      </c>
      <c r="N4" s="144" t="s">
        <v>63</v>
      </c>
      <c r="O4" s="140" t="s">
        <v>74</v>
      </c>
      <c r="P4" s="144" t="s">
        <v>64</v>
      </c>
    </row>
    <row r="5" spans="1:16" s="32" customFormat="1" ht="6.75" customHeight="1">
      <c r="A5" s="1"/>
      <c r="B5" s="1"/>
      <c r="C5" s="2"/>
      <c r="D5" s="3"/>
      <c r="E5" s="25"/>
      <c r="F5" s="25" t="s">
        <v>51</v>
      </c>
      <c r="G5" s="25" t="s">
        <v>52</v>
      </c>
      <c r="H5" s="25" t="s">
        <v>52</v>
      </c>
      <c r="I5" s="25" t="s">
        <v>51</v>
      </c>
      <c r="J5" s="87"/>
      <c r="K5" s="62" t="s">
        <v>207</v>
      </c>
      <c r="L5" s="13" t="s">
        <v>208</v>
      </c>
      <c r="M5" s="141"/>
      <c r="N5" s="145"/>
      <c r="O5" s="141"/>
      <c r="P5" s="145"/>
    </row>
    <row r="6" spans="2:16" s="32" customFormat="1" ht="9.75" customHeight="1">
      <c r="B6" s="1"/>
      <c r="C6" s="2"/>
      <c r="D6" s="3"/>
      <c r="E6" s="35" t="s">
        <v>161</v>
      </c>
      <c r="F6" s="35" t="s">
        <v>162</v>
      </c>
      <c r="G6" s="33" t="s">
        <v>163</v>
      </c>
      <c r="H6" s="35" t="s">
        <v>164</v>
      </c>
      <c r="I6" s="35" t="s">
        <v>165</v>
      </c>
      <c r="J6" s="35" t="s">
        <v>166</v>
      </c>
      <c r="K6" s="13"/>
      <c r="L6" s="35" t="s">
        <v>167</v>
      </c>
      <c r="M6" s="25"/>
      <c r="N6" s="13"/>
      <c r="O6" s="25"/>
      <c r="P6" s="36"/>
    </row>
    <row r="7" spans="1:16" s="4" customFormat="1" ht="12.75">
      <c r="A7" s="4" t="s">
        <v>129</v>
      </c>
      <c r="B7" s="6"/>
      <c r="C7" s="37" t="s">
        <v>138</v>
      </c>
      <c r="E7" s="15"/>
      <c r="F7" s="15"/>
      <c r="G7" s="21"/>
      <c r="H7" s="21"/>
      <c r="I7" s="21"/>
      <c r="J7" s="21"/>
      <c r="K7" s="14"/>
      <c r="L7" s="21"/>
      <c r="M7" s="15"/>
      <c r="N7" s="15"/>
      <c r="O7" s="15"/>
      <c r="P7" s="38"/>
    </row>
    <row r="8" spans="2:16" s="4" customFormat="1" ht="12.75">
      <c r="B8" s="6" t="s">
        <v>27</v>
      </c>
      <c r="C8" s="2" t="s">
        <v>130</v>
      </c>
      <c r="E8" s="124">
        <v>431784.85</v>
      </c>
      <c r="F8" s="15"/>
      <c r="G8" s="15"/>
      <c r="H8" s="15"/>
      <c r="I8" s="15"/>
      <c r="J8" s="15"/>
      <c r="K8" s="14" t="s">
        <v>168</v>
      </c>
      <c r="L8" s="124">
        <v>431784.85</v>
      </c>
      <c r="M8" s="15"/>
      <c r="N8" s="15"/>
      <c r="O8" s="15"/>
      <c r="P8" s="38"/>
    </row>
    <row r="9" spans="2:16" s="4" customFormat="1" ht="25.5">
      <c r="B9" s="6" t="s">
        <v>28</v>
      </c>
      <c r="C9" s="2" t="s">
        <v>139</v>
      </c>
      <c r="E9" s="124">
        <v>5874.73</v>
      </c>
      <c r="F9" s="89"/>
      <c r="G9" s="89"/>
      <c r="H9" s="15"/>
      <c r="I9" s="15"/>
      <c r="J9" s="109"/>
      <c r="K9" s="14" t="s">
        <v>169</v>
      </c>
      <c r="L9" s="124">
        <v>5874.73</v>
      </c>
      <c r="M9" s="15"/>
      <c r="N9" s="15"/>
      <c r="O9" s="15"/>
      <c r="P9" s="38"/>
    </row>
    <row r="10" spans="2:16" s="4" customFormat="1" ht="12.75">
      <c r="B10" s="6" t="s">
        <v>29</v>
      </c>
      <c r="C10" s="2" t="s">
        <v>131</v>
      </c>
      <c r="E10" s="124">
        <v>145926.46</v>
      </c>
      <c r="F10" s="128">
        <v>0</v>
      </c>
      <c r="G10" s="131"/>
      <c r="H10" s="15"/>
      <c r="I10" s="15"/>
      <c r="J10" s="127"/>
      <c r="K10" s="14" t="s">
        <v>170</v>
      </c>
      <c r="L10" s="124">
        <v>145926.46</v>
      </c>
      <c r="M10" s="15"/>
      <c r="N10" s="15"/>
      <c r="O10" s="15"/>
      <c r="P10" s="38"/>
    </row>
    <row r="11" spans="2:16" s="4" customFormat="1" ht="12.75">
      <c r="B11" s="6" t="s">
        <v>30</v>
      </c>
      <c r="C11" s="2" t="s">
        <v>132</v>
      </c>
      <c r="E11" s="124">
        <v>5421.16</v>
      </c>
      <c r="F11" s="89"/>
      <c r="G11" s="89"/>
      <c r="H11" s="89"/>
      <c r="I11" s="89"/>
      <c r="J11" s="15"/>
      <c r="K11" s="14" t="s">
        <v>171</v>
      </c>
      <c r="L11" s="124">
        <v>5421.16</v>
      </c>
      <c r="M11" s="15"/>
      <c r="N11" s="15"/>
      <c r="O11" s="15"/>
      <c r="P11" s="38"/>
    </row>
    <row r="12" spans="2:16" s="4" customFormat="1" ht="12.75">
      <c r="B12" s="6" t="s">
        <v>31</v>
      </c>
      <c r="C12" s="2" t="s">
        <v>141</v>
      </c>
      <c r="E12" s="13"/>
      <c r="F12" s="89"/>
      <c r="H12" s="15"/>
      <c r="I12" s="15"/>
      <c r="K12" s="14"/>
      <c r="L12" s="13"/>
      <c r="M12" s="15"/>
      <c r="N12" s="15"/>
      <c r="O12" s="15"/>
      <c r="P12" s="38"/>
    </row>
    <row r="13" spans="2:16" s="4" customFormat="1" ht="12.75">
      <c r="B13" s="6"/>
      <c r="C13" s="2" t="s">
        <v>140</v>
      </c>
      <c r="E13" s="91"/>
      <c r="F13" s="15"/>
      <c r="G13" s="15"/>
      <c r="H13" s="15"/>
      <c r="I13" s="15"/>
      <c r="J13" s="15"/>
      <c r="K13" s="14"/>
      <c r="L13" s="91"/>
      <c r="M13" s="15"/>
      <c r="N13" s="15"/>
      <c r="O13" s="15"/>
      <c r="P13" s="38"/>
    </row>
    <row r="14" spans="2:16" s="4" customFormat="1" ht="12.75">
      <c r="B14" s="7" t="s">
        <v>79</v>
      </c>
      <c r="C14" s="2" t="s">
        <v>5</v>
      </c>
      <c r="E14" s="91"/>
      <c r="F14" s="15"/>
      <c r="G14" s="15"/>
      <c r="H14" s="15"/>
      <c r="I14" s="15"/>
      <c r="J14" s="15"/>
      <c r="K14" s="14" t="s">
        <v>172</v>
      </c>
      <c r="L14" s="91"/>
      <c r="M14" s="15"/>
      <c r="N14" s="15"/>
      <c r="O14" s="15"/>
      <c r="P14" s="38"/>
    </row>
    <row r="15" spans="2:16" s="4" customFormat="1" ht="12.75">
      <c r="B15" s="7" t="s">
        <v>79</v>
      </c>
      <c r="C15" s="2" t="s">
        <v>6</v>
      </c>
      <c r="E15" s="91"/>
      <c r="F15" s="15"/>
      <c r="G15" s="15"/>
      <c r="H15" s="15"/>
      <c r="I15" s="15"/>
      <c r="J15" s="15"/>
      <c r="K15" s="14" t="s">
        <v>172</v>
      </c>
      <c r="L15" s="91"/>
      <c r="M15" s="15"/>
      <c r="N15" s="15"/>
      <c r="O15" s="15"/>
      <c r="P15" s="38"/>
    </row>
    <row r="16" spans="2:16" s="4" customFormat="1" ht="12.75">
      <c r="B16" s="7" t="s">
        <v>79</v>
      </c>
      <c r="C16" s="2" t="s">
        <v>7</v>
      </c>
      <c r="E16" s="91"/>
      <c r="F16" s="91"/>
      <c r="G16" s="13"/>
      <c r="H16" s="15"/>
      <c r="I16" s="15"/>
      <c r="J16" s="15"/>
      <c r="K16" s="14" t="s">
        <v>172</v>
      </c>
      <c r="L16" s="91"/>
      <c r="M16" s="15"/>
      <c r="N16" s="15"/>
      <c r="O16" s="15"/>
      <c r="P16" s="38"/>
    </row>
    <row r="17" spans="2:16" s="4" customFormat="1" ht="12.75">
      <c r="B17" s="7" t="s">
        <v>79</v>
      </c>
      <c r="C17" s="2" t="s">
        <v>8</v>
      </c>
      <c r="E17" s="91"/>
      <c r="F17" s="91"/>
      <c r="G17" s="13"/>
      <c r="H17" s="15"/>
      <c r="I17" s="15"/>
      <c r="J17" s="15"/>
      <c r="K17" s="14" t="s">
        <v>172</v>
      </c>
      <c r="L17" s="91"/>
      <c r="M17" s="15"/>
      <c r="N17" s="15"/>
      <c r="O17" s="15"/>
      <c r="P17" s="38"/>
    </row>
    <row r="18" spans="2:16" s="4" customFormat="1" ht="12.75">
      <c r="B18" s="7" t="s">
        <v>79</v>
      </c>
      <c r="C18" s="2" t="s">
        <v>9</v>
      </c>
      <c r="E18" s="15"/>
      <c r="F18" s="15"/>
      <c r="G18" s="15"/>
      <c r="H18" s="15"/>
      <c r="I18" s="15"/>
      <c r="J18" s="15"/>
      <c r="K18" s="14" t="s">
        <v>172</v>
      </c>
      <c r="L18" s="15"/>
      <c r="M18" s="15"/>
      <c r="N18" s="15"/>
      <c r="O18" s="15"/>
      <c r="P18" s="38"/>
    </row>
    <row r="19" spans="2:16" s="4" customFormat="1" ht="12.75">
      <c r="B19" s="7" t="s">
        <v>79</v>
      </c>
      <c r="C19" s="2" t="s">
        <v>10</v>
      </c>
      <c r="E19" s="91"/>
      <c r="F19" s="15"/>
      <c r="G19" s="15"/>
      <c r="H19" s="15"/>
      <c r="I19" s="15"/>
      <c r="J19" s="15"/>
      <c r="K19" s="14" t="s">
        <v>174</v>
      </c>
      <c r="L19" s="91"/>
      <c r="M19" s="15"/>
      <c r="N19" s="15"/>
      <c r="O19" s="15"/>
      <c r="P19" s="38"/>
    </row>
    <row r="20" spans="2:16" s="4" customFormat="1" ht="12.75">
      <c r="B20" s="7" t="s">
        <v>79</v>
      </c>
      <c r="C20" s="2" t="s">
        <v>11</v>
      </c>
      <c r="E20" s="132"/>
      <c r="F20" s="13"/>
      <c r="G20" s="107"/>
      <c r="H20" s="15"/>
      <c r="I20" s="15"/>
      <c r="J20" s="15"/>
      <c r="K20" s="14" t="s">
        <v>172</v>
      </c>
      <c r="L20" s="132"/>
      <c r="M20" s="15"/>
      <c r="N20" s="15"/>
      <c r="O20" s="15"/>
      <c r="P20" s="38"/>
    </row>
    <row r="21" spans="2:16" s="4" customFormat="1" ht="25.5">
      <c r="B21" s="6" t="s">
        <v>48</v>
      </c>
      <c r="C21" s="2" t="s">
        <v>135</v>
      </c>
      <c r="E21" s="124">
        <v>6020.13</v>
      </c>
      <c r="F21" s="15"/>
      <c r="G21" s="15"/>
      <c r="H21" s="15"/>
      <c r="I21" s="15"/>
      <c r="J21" s="13"/>
      <c r="K21" s="14" t="s">
        <v>209</v>
      </c>
      <c r="L21" s="124">
        <v>6020.13</v>
      </c>
      <c r="M21" s="15"/>
      <c r="N21" s="15"/>
      <c r="O21" s="15"/>
      <c r="P21" s="38"/>
    </row>
    <row r="22" spans="2:16" s="4" customFormat="1" ht="12.75">
      <c r="B22" s="6" t="s">
        <v>133</v>
      </c>
      <c r="C22" s="2" t="s">
        <v>136</v>
      </c>
      <c r="E22" s="124">
        <v>36924.99</v>
      </c>
      <c r="F22" s="15"/>
      <c r="G22" s="15"/>
      <c r="H22" s="15"/>
      <c r="I22" s="15"/>
      <c r="J22" s="103"/>
      <c r="K22" s="14" t="s">
        <v>173</v>
      </c>
      <c r="L22" s="124">
        <v>36924.99</v>
      </c>
      <c r="M22" s="15"/>
      <c r="N22" s="15"/>
      <c r="O22" s="15"/>
      <c r="P22" s="38"/>
    </row>
    <row r="23" spans="2:16" s="4" customFormat="1" ht="12.75">
      <c r="B23" s="6" t="s">
        <v>134</v>
      </c>
      <c r="C23" s="2" t="s">
        <v>176</v>
      </c>
      <c r="E23" s="124">
        <v>7677.1</v>
      </c>
      <c r="F23" s="15"/>
      <c r="G23" s="13"/>
      <c r="H23" s="15"/>
      <c r="I23" s="15"/>
      <c r="J23" s="108"/>
      <c r="K23" s="14" t="s">
        <v>175</v>
      </c>
      <c r="L23" s="124">
        <v>7677.1</v>
      </c>
      <c r="M23" s="15"/>
      <c r="N23" s="15"/>
      <c r="O23" s="15"/>
      <c r="P23" s="38"/>
    </row>
    <row r="24" spans="2:17" s="4" customFormat="1" ht="12.75">
      <c r="B24" s="6"/>
      <c r="C24" s="2" t="s">
        <v>12</v>
      </c>
      <c r="E24" s="125">
        <f>E8+E9+E10+E11+E13+E15+E20+E21+E22+E23</f>
        <v>639629.4199999999</v>
      </c>
      <c r="F24" s="125">
        <f>SUM(F8:F22)</f>
        <v>0</v>
      </c>
      <c r="G24" s="125">
        <v>0</v>
      </c>
      <c r="H24" s="12">
        <f>SUM(H8:H23)</f>
        <v>0</v>
      </c>
      <c r="I24" s="12">
        <f>'[2]RATEI PASSIVI'!$F$7</f>
        <v>0</v>
      </c>
      <c r="J24" s="12">
        <f>SUM(J8:J23)</f>
        <v>0</v>
      </c>
      <c r="K24" s="14"/>
      <c r="L24" s="125">
        <f>SUM(L8:L23)</f>
        <v>639629.4199999999</v>
      </c>
      <c r="M24" s="26" t="s">
        <v>177</v>
      </c>
      <c r="N24" s="93">
        <v>0</v>
      </c>
      <c r="O24" s="26" t="s">
        <v>178</v>
      </c>
      <c r="P24" s="34">
        <f>-H24+I24</f>
        <v>0</v>
      </c>
      <c r="Q24" s="138"/>
    </row>
    <row r="25" spans="2:16" s="4" customFormat="1" ht="12.75">
      <c r="B25" s="6"/>
      <c r="C25" s="2"/>
      <c r="E25" s="21"/>
      <c r="F25" s="18"/>
      <c r="G25" s="32"/>
      <c r="H25" s="18"/>
      <c r="I25" s="18"/>
      <c r="J25" s="40"/>
      <c r="K25" s="15"/>
      <c r="L25" s="15"/>
      <c r="M25" s="21"/>
      <c r="N25" s="21"/>
      <c r="O25" s="21"/>
      <c r="P25" s="38"/>
    </row>
    <row r="26" spans="1:16" s="4" customFormat="1" ht="12.75">
      <c r="A26" s="4" t="s">
        <v>22</v>
      </c>
      <c r="B26" s="6"/>
      <c r="C26" s="37" t="s">
        <v>137</v>
      </c>
      <c r="E26" s="15"/>
      <c r="F26" s="18"/>
      <c r="G26" s="18"/>
      <c r="H26" s="18"/>
      <c r="I26" s="18"/>
      <c r="J26" s="41"/>
      <c r="K26" s="15"/>
      <c r="L26" s="15"/>
      <c r="M26" s="15"/>
      <c r="N26" s="15"/>
      <c r="O26" s="15"/>
      <c r="P26" s="38"/>
    </row>
    <row r="27" spans="2:16" s="4" customFormat="1" ht="12.75">
      <c r="B27" s="6" t="s">
        <v>27</v>
      </c>
      <c r="C27" s="2" t="s">
        <v>142</v>
      </c>
      <c r="E27" s="126">
        <v>0</v>
      </c>
      <c r="F27" s="42"/>
      <c r="G27" s="42"/>
      <c r="H27" s="42"/>
      <c r="I27" s="42"/>
      <c r="J27" s="43"/>
      <c r="K27" s="15"/>
      <c r="L27" s="15"/>
      <c r="M27" s="14"/>
      <c r="N27" s="15"/>
      <c r="O27" s="15"/>
      <c r="P27" s="38"/>
    </row>
    <row r="28" spans="2:16" s="4" customFormat="1" ht="25.5">
      <c r="B28" s="6"/>
      <c r="C28" s="2" t="s">
        <v>222</v>
      </c>
      <c r="E28" s="132">
        <v>0</v>
      </c>
      <c r="F28" s="45"/>
      <c r="G28" s="46"/>
      <c r="H28" s="46"/>
      <c r="I28" s="46"/>
      <c r="J28" s="47"/>
      <c r="K28" s="15"/>
      <c r="L28" s="15"/>
      <c r="M28" s="14" t="s">
        <v>179</v>
      </c>
      <c r="N28" s="132">
        <v>0</v>
      </c>
      <c r="O28" s="15"/>
      <c r="P28" s="38"/>
    </row>
    <row r="29" spans="2:16" s="4" customFormat="1" ht="25.5">
      <c r="B29" s="6"/>
      <c r="C29" s="2" t="s">
        <v>223</v>
      </c>
      <c r="E29" s="133">
        <v>157160</v>
      </c>
      <c r="F29" s="45"/>
      <c r="G29" s="46"/>
      <c r="H29" s="46"/>
      <c r="I29" s="46"/>
      <c r="J29" s="47"/>
      <c r="K29" s="15"/>
      <c r="L29" s="15"/>
      <c r="M29" s="14" t="s">
        <v>181</v>
      </c>
      <c r="N29" s="133">
        <v>157160</v>
      </c>
      <c r="O29" s="14" t="s">
        <v>180</v>
      </c>
      <c r="P29" s="137">
        <f>E29</f>
        <v>157160</v>
      </c>
    </row>
    <row r="30" spans="2:16" s="4" customFormat="1" ht="12.75">
      <c r="B30" s="6"/>
      <c r="C30" s="2"/>
      <c r="E30" s="95"/>
      <c r="F30" s="45"/>
      <c r="G30" s="46"/>
      <c r="H30" s="46"/>
      <c r="I30" s="46"/>
      <c r="J30" s="47"/>
      <c r="K30" s="15"/>
      <c r="L30" s="15"/>
      <c r="M30" s="14"/>
      <c r="N30" s="91"/>
      <c r="O30" s="14"/>
      <c r="P30" s="98"/>
    </row>
    <row r="31" spans="2:16" s="4" customFormat="1" ht="12.75">
      <c r="B31" s="6" t="s">
        <v>28</v>
      </c>
      <c r="C31" s="2" t="s">
        <v>143</v>
      </c>
      <c r="E31" s="95"/>
      <c r="F31" s="45"/>
      <c r="G31" s="46"/>
      <c r="H31" s="46"/>
      <c r="I31" s="46"/>
      <c r="J31" s="47"/>
      <c r="K31" s="15"/>
      <c r="L31" s="15"/>
      <c r="M31" s="14"/>
      <c r="N31" s="15"/>
      <c r="O31" s="15"/>
      <c r="P31" s="38"/>
    </row>
    <row r="32" spans="2:16" s="4" customFormat="1" ht="25.5">
      <c r="B32" s="6"/>
      <c r="C32" s="2" t="s">
        <v>222</v>
      </c>
      <c r="E32" s="89"/>
      <c r="F32" s="45"/>
      <c r="G32" s="46"/>
      <c r="H32" s="46"/>
      <c r="I32" s="46"/>
      <c r="J32" s="47"/>
      <c r="K32" s="15"/>
      <c r="L32" s="15"/>
      <c r="M32" s="14" t="s">
        <v>179</v>
      </c>
      <c r="N32" s="89"/>
      <c r="O32" s="15"/>
      <c r="P32" s="38"/>
    </row>
    <row r="33" spans="2:16" s="4" customFormat="1" ht="25.5">
      <c r="B33" s="6"/>
      <c r="C33" s="2" t="s">
        <v>223</v>
      </c>
      <c r="E33" s="96"/>
      <c r="F33" s="49"/>
      <c r="G33" s="50"/>
      <c r="H33" s="50"/>
      <c r="I33" s="50"/>
      <c r="J33" s="51"/>
      <c r="K33" s="16"/>
      <c r="L33" s="16"/>
      <c r="M33" s="22" t="s">
        <v>181</v>
      </c>
      <c r="N33" s="99">
        <f>E33</f>
        <v>0</v>
      </c>
      <c r="O33" s="22" t="s">
        <v>180</v>
      </c>
      <c r="P33" s="100">
        <f>E33</f>
        <v>0</v>
      </c>
    </row>
    <row r="34" spans="2:16" s="4" customFormat="1" ht="12.75">
      <c r="B34" s="6"/>
      <c r="C34" s="2"/>
      <c r="E34" s="18"/>
      <c r="F34" s="86"/>
      <c r="G34" s="86"/>
      <c r="H34" s="86"/>
      <c r="I34" s="86"/>
      <c r="J34" s="86"/>
      <c r="K34" s="18"/>
      <c r="L34" s="18"/>
      <c r="M34" s="28"/>
      <c r="N34" s="18"/>
      <c r="O34" s="18"/>
      <c r="P34" s="18"/>
    </row>
    <row r="35" spans="2:16" s="4" customFormat="1" ht="12.75">
      <c r="B35" s="6"/>
      <c r="C35" s="2"/>
      <c r="E35" s="18"/>
      <c r="F35" s="86"/>
      <c r="G35" s="86"/>
      <c r="H35" s="86"/>
      <c r="I35" s="86"/>
      <c r="J35" s="86"/>
      <c r="K35" s="18"/>
      <c r="L35" s="18"/>
      <c r="M35" s="28"/>
      <c r="N35" s="18"/>
      <c r="O35" s="18"/>
      <c r="P35" s="18"/>
    </row>
    <row r="36" spans="2:16" s="4" customFormat="1" ht="12.75">
      <c r="B36" s="6"/>
      <c r="C36" s="2"/>
      <c r="E36" s="18"/>
      <c r="F36" s="86"/>
      <c r="G36" s="86"/>
      <c r="H36" s="86"/>
      <c r="I36" s="86"/>
      <c r="J36" s="86"/>
      <c r="K36" s="18"/>
      <c r="L36" s="18"/>
      <c r="M36" s="28"/>
      <c r="N36" s="18"/>
      <c r="O36" s="18"/>
      <c r="P36" s="18"/>
    </row>
    <row r="37" spans="2:16" s="4" customFormat="1" ht="12.75">
      <c r="B37" s="6"/>
      <c r="C37" s="2"/>
      <c r="E37" s="18"/>
      <c r="F37" s="86"/>
      <c r="G37" s="86"/>
      <c r="H37" s="86"/>
      <c r="I37" s="86"/>
      <c r="J37" s="86"/>
      <c r="K37" s="18"/>
      <c r="L37" s="18"/>
      <c r="M37" s="28"/>
      <c r="N37" s="18"/>
      <c r="O37" s="18"/>
      <c r="P37" s="18"/>
    </row>
    <row r="38" spans="2:16" s="4" customFormat="1" ht="12.75">
      <c r="B38" s="6"/>
      <c r="C38" s="2"/>
      <c r="E38" s="18"/>
      <c r="F38" s="86"/>
      <c r="G38" s="86"/>
      <c r="H38" s="86"/>
      <c r="I38" s="86"/>
      <c r="J38" s="86"/>
      <c r="K38" s="18"/>
      <c r="L38" s="18"/>
      <c r="M38" s="28"/>
      <c r="N38" s="18"/>
      <c r="O38" s="18"/>
      <c r="P38" s="18"/>
    </row>
    <row r="39" spans="2:16" s="4" customFormat="1" ht="12.75">
      <c r="B39" s="6"/>
      <c r="C39" s="2"/>
      <c r="E39" s="18"/>
      <c r="F39" s="86"/>
      <c r="G39" s="86"/>
      <c r="H39" s="86"/>
      <c r="I39" s="86"/>
      <c r="J39" s="86"/>
      <c r="K39" s="18"/>
      <c r="L39" s="18"/>
      <c r="M39" s="28"/>
      <c r="N39" s="18"/>
      <c r="O39" s="18"/>
      <c r="P39" s="18"/>
    </row>
    <row r="40" spans="2:16" s="4" customFormat="1" ht="12.75">
      <c r="B40" s="6"/>
      <c r="C40" s="2"/>
      <c r="E40" s="18"/>
      <c r="F40" s="86"/>
      <c r="G40" s="86"/>
      <c r="H40" s="86"/>
      <c r="I40" s="86"/>
      <c r="J40" s="86"/>
      <c r="K40" s="18"/>
      <c r="L40" s="18"/>
      <c r="M40" s="28"/>
      <c r="N40" s="18"/>
      <c r="O40" s="18"/>
      <c r="P40" s="18"/>
    </row>
    <row r="41" spans="1:16" s="32" customFormat="1" ht="9.75" customHeight="1">
      <c r="A41" s="1"/>
      <c r="B41" s="1"/>
      <c r="C41" s="2"/>
      <c r="D41" s="3"/>
      <c r="E41" s="29" t="s">
        <v>217</v>
      </c>
      <c r="F41" s="147" t="s">
        <v>205</v>
      </c>
      <c r="G41" s="148"/>
      <c r="H41" s="147" t="s">
        <v>206</v>
      </c>
      <c r="I41" s="148"/>
      <c r="J41" s="29" t="s">
        <v>72</v>
      </c>
      <c r="K41" s="149" t="s">
        <v>60</v>
      </c>
      <c r="L41" s="150"/>
      <c r="M41" s="149" t="s">
        <v>60</v>
      </c>
      <c r="N41" s="151"/>
      <c r="O41" s="151"/>
      <c r="P41" s="150"/>
    </row>
    <row r="42" spans="1:16" s="32" customFormat="1" ht="9.75" customHeight="1">
      <c r="A42" s="1"/>
      <c r="B42" s="1"/>
      <c r="C42" s="2"/>
      <c r="D42" s="3"/>
      <c r="E42" s="25" t="s">
        <v>54</v>
      </c>
      <c r="F42" s="20"/>
      <c r="G42" s="20"/>
      <c r="H42" s="20"/>
      <c r="J42" s="25" t="s">
        <v>58</v>
      </c>
      <c r="K42" s="146" t="s">
        <v>61</v>
      </c>
      <c r="L42" s="145"/>
      <c r="M42" s="146" t="s">
        <v>62</v>
      </c>
      <c r="N42" s="143"/>
      <c r="O42" s="143"/>
      <c r="P42" s="145"/>
    </row>
    <row r="43" spans="1:16" s="32" customFormat="1" ht="9.75" customHeight="1">
      <c r="A43" s="1"/>
      <c r="B43" s="1"/>
      <c r="C43" s="2"/>
      <c r="D43" s="3"/>
      <c r="E43" s="25" t="s">
        <v>55</v>
      </c>
      <c r="F43" s="25" t="s">
        <v>196</v>
      </c>
      <c r="G43" s="25" t="s">
        <v>57</v>
      </c>
      <c r="H43" s="25" t="s">
        <v>196</v>
      </c>
      <c r="I43" s="25" t="s">
        <v>57</v>
      </c>
      <c r="J43" s="58" t="s">
        <v>59</v>
      </c>
      <c r="K43" s="20"/>
      <c r="M43" s="140" t="s">
        <v>74</v>
      </c>
      <c r="N43" s="144" t="s">
        <v>63</v>
      </c>
      <c r="O43" s="140" t="s">
        <v>74</v>
      </c>
      <c r="P43" s="144" t="s">
        <v>64</v>
      </c>
    </row>
    <row r="44" spans="1:16" s="32" customFormat="1" ht="6.75" customHeight="1">
      <c r="A44" s="1"/>
      <c r="B44" s="1"/>
      <c r="C44" s="2"/>
      <c r="D44" s="3"/>
      <c r="E44" s="25"/>
      <c r="F44" s="25" t="s">
        <v>51</v>
      </c>
      <c r="G44" s="25" t="s">
        <v>52</v>
      </c>
      <c r="H44" s="25" t="s">
        <v>51</v>
      </c>
      <c r="I44" s="25" t="s">
        <v>52</v>
      </c>
      <c r="J44" s="87" t="s">
        <v>52</v>
      </c>
      <c r="K44" s="62" t="s">
        <v>207</v>
      </c>
      <c r="L44" s="13" t="s">
        <v>73</v>
      </c>
      <c r="M44" s="141"/>
      <c r="N44" s="145"/>
      <c r="O44" s="141"/>
      <c r="P44" s="145"/>
    </row>
    <row r="45" spans="2:16" s="32" customFormat="1" ht="9.75" customHeight="1">
      <c r="B45" s="1"/>
      <c r="C45" s="2"/>
      <c r="D45" s="3"/>
      <c r="E45" s="35" t="s">
        <v>161</v>
      </c>
      <c r="F45" s="35" t="s">
        <v>162</v>
      </c>
      <c r="G45" s="33" t="s">
        <v>163</v>
      </c>
      <c r="H45" s="35" t="s">
        <v>164</v>
      </c>
      <c r="I45" s="35" t="s">
        <v>165</v>
      </c>
      <c r="J45" s="35" t="s">
        <v>166</v>
      </c>
      <c r="K45" s="13"/>
      <c r="L45" s="35" t="s">
        <v>167</v>
      </c>
      <c r="M45" s="25"/>
      <c r="N45" s="13"/>
      <c r="O45" s="25"/>
      <c r="P45" s="36"/>
    </row>
    <row r="46" spans="2:16" s="4" customFormat="1" ht="24" customHeight="1">
      <c r="B46" s="6" t="s">
        <v>29</v>
      </c>
      <c r="C46" s="101" t="s">
        <v>144</v>
      </c>
      <c r="E46" s="39"/>
      <c r="F46" s="116"/>
      <c r="G46" s="110"/>
      <c r="H46" s="116"/>
      <c r="I46" s="111"/>
      <c r="J46" s="116"/>
      <c r="K46" s="18"/>
      <c r="L46" s="15"/>
      <c r="M46" s="18"/>
      <c r="N46" s="15"/>
      <c r="O46" s="18"/>
      <c r="P46" s="15"/>
    </row>
    <row r="47" spans="2:16" s="4" customFormat="1" ht="24.75" customHeight="1">
      <c r="B47" s="6"/>
      <c r="C47" s="2" t="s">
        <v>222</v>
      </c>
      <c r="E47" s="15"/>
      <c r="F47" s="117"/>
      <c r="G47" s="112"/>
      <c r="H47" s="117"/>
      <c r="I47" s="86"/>
      <c r="J47" s="117"/>
      <c r="K47" s="18"/>
      <c r="L47" s="15"/>
      <c r="M47" s="18"/>
      <c r="N47" s="15"/>
      <c r="O47" s="18"/>
      <c r="P47" s="15"/>
    </row>
    <row r="48" spans="2:16" s="4" customFormat="1" ht="25.5">
      <c r="B48" s="6"/>
      <c r="C48" s="2" t="s">
        <v>223</v>
      </c>
      <c r="E48" s="15"/>
      <c r="F48" s="117"/>
      <c r="G48" s="112"/>
      <c r="H48" s="117"/>
      <c r="I48" s="86"/>
      <c r="J48" s="117"/>
      <c r="K48" s="18"/>
      <c r="L48" s="15"/>
      <c r="M48" s="18"/>
      <c r="N48" s="15"/>
      <c r="O48" s="18"/>
      <c r="P48" s="15"/>
    </row>
    <row r="49" spans="2:16" s="4" customFormat="1" ht="24" customHeight="1">
      <c r="B49" s="6" t="s">
        <v>30</v>
      </c>
      <c r="C49" s="2" t="s">
        <v>145</v>
      </c>
      <c r="E49" s="91"/>
      <c r="F49" s="117"/>
      <c r="G49" s="112"/>
      <c r="H49" s="117"/>
      <c r="I49" s="86"/>
      <c r="J49" s="117"/>
      <c r="K49" s="18"/>
      <c r="L49" s="15"/>
      <c r="M49" s="18"/>
      <c r="N49" s="15"/>
      <c r="O49" s="18"/>
      <c r="P49" s="15"/>
    </row>
    <row r="50" spans="2:16" s="4" customFormat="1" ht="9" customHeight="1">
      <c r="B50" s="6"/>
      <c r="C50" s="2"/>
      <c r="E50" s="15"/>
      <c r="F50" s="117"/>
      <c r="G50" s="112"/>
      <c r="H50" s="117"/>
      <c r="I50" s="86"/>
      <c r="J50" s="117"/>
      <c r="K50" s="18"/>
      <c r="L50" s="15"/>
      <c r="M50" s="18"/>
      <c r="N50" s="15"/>
      <c r="O50" s="18"/>
      <c r="P50" s="15"/>
    </row>
    <row r="51" spans="2:16" s="4" customFormat="1" ht="24" customHeight="1">
      <c r="B51" s="6"/>
      <c r="C51" s="2" t="s">
        <v>222</v>
      </c>
      <c r="E51" s="91"/>
      <c r="F51" s="117"/>
      <c r="G51" s="112"/>
      <c r="H51" s="117"/>
      <c r="I51" s="86"/>
      <c r="J51" s="117"/>
      <c r="K51" s="18"/>
      <c r="L51" s="15"/>
      <c r="M51" s="28" t="s">
        <v>179</v>
      </c>
      <c r="N51" s="89">
        <f>E51</f>
        <v>0</v>
      </c>
      <c r="O51" s="18"/>
      <c r="P51" s="15"/>
    </row>
    <row r="52" spans="2:16" s="4" customFormat="1" ht="24.75" customHeight="1">
      <c r="B52" s="6"/>
      <c r="C52" s="2" t="s">
        <v>223</v>
      </c>
      <c r="E52" s="89"/>
      <c r="F52" s="117"/>
      <c r="G52" s="112"/>
      <c r="H52" s="117"/>
      <c r="I52" s="86"/>
      <c r="J52" s="117"/>
      <c r="K52" s="18"/>
      <c r="L52" s="15"/>
      <c r="M52" s="28" t="s">
        <v>181</v>
      </c>
      <c r="N52" s="89">
        <f>E52</f>
        <v>0</v>
      </c>
      <c r="O52" s="28" t="s">
        <v>180</v>
      </c>
      <c r="P52" s="89">
        <f>E52</f>
        <v>0</v>
      </c>
    </row>
    <row r="53" spans="2:16" s="4" customFormat="1" ht="25.5" customHeight="1">
      <c r="B53" s="6" t="s">
        <v>31</v>
      </c>
      <c r="C53" s="2" t="s">
        <v>146</v>
      </c>
      <c r="E53" s="128">
        <v>324.28</v>
      </c>
      <c r="F53" s="117"/>
      <c r="G53" s="112"/>
      <c r="H53" s="117"/>
      <c r="I53" s="86"/>
      <c r="J53" s="117"/>
      <c r="K53" s="18"/>
      <c r="L53" s="15"/>
      <c r="M53" s="28"/>
      <c r="N53" s="128"/>
      <c r="O53" s="18"/>
      <c r="P53" s="91"/>
    </row>
    <row r="54" spans="2:16" s="4" customFormat="1" ht="8.25" customHeight="1">
      <c r="B54" s="6"/>
      <c r="C54" s="2"/>
      <c r="E54" s="15"/>
      <c r="F54" s="117"/>
      <c r="G54" s="112"/>
      <c r="H54" s="117"/>
      <c r="I54" s="86"/>
      <c r="J54" s="117"/>
      <c r="K54" s="18"/>
      <c r="L54" s="15"/>
      <c r="M54" s="18"/>
      <c r="N54" s="15"/>
      <c r="O54" s="18"/>
      <c r="P54" s="15"/>
    </row>
    <row r="55" spans="2:16" s="4" customFormat="1" ht="23.25" customHeight="1">
      <c r="B55" s="6"/>
      <c r="C55" s="2" t="s">
        <v>222</v>
      </c>
      <c r="E55" s="128">
        <v>7620.07</v>
      </c>
      <c r="F55" s="117"/>
      <c r="G55" s="112"/>
      <c r="H55" s="117"/>
      <c r="I55" s="86"/>
      <c r="J55" s="119"/>
      <c r="K55" s="18" t="s">
        <v>175</v>
      </c>
      <c r="L55" s="132">
        <v>0</v>
      </c>
      <c r="M55" s="28" t="s">
        <v>179</v>
      </c>
      <c r="N55" s="128">
        <v>7620.07</v>
      </c>
      <c r="O55" s="18"/>
      <c r="P55" s="15"/>
    </row>
    <row r="56" spans="2:16" s="4" customFormat="1" ht="22.5" customHeight="1">
      <c r="B56" s="6"/>
      <c r="C56" s="2" t="s">
        <v>223</v>
      </c>
      <c r="E56" s="132">
        <v>71585.66</v>
      </c>
      <c r="F56" s="117"/>
      <c r="G56" s="112"/>
      <c r="H56" s="117"/>
      <c r="I56" s="86"/>
      <c r="J56" s="117"/>
      <c r="K56" s="18"/>
      <c r="L56" s="15"/>
      <c r="M56" s="28" t="s">
        <v>181</v>
      </c>
      <c r="N56" s="128">
        <f>E56</f>
        <v>71585.66</v>
      </c>
      <c r="O56" s="28" t="s">
        <v>180</v>
      </c>
      <c r="P56" s="128">
        <f>E56</f>
        <v>71585.66</v>
      </c>
    </row>
    <row r="57" spans="2:16" s="4" customFormat="1" ht="12.75">
      <c r="B57" s="6" t="s">
        <v>48</v>
      </c>
      <c r="C57" s="2" t="s">
        <v>147</v>
      </c>
      <c r="E57" s="128">
        <v>18150</v>
      </c>
      <c r="F57" s="117"/>
      <c r="G57" s="112"/>
      <c r="H57" s="117"/>
      <c r="I57" s="86"/>
      <c r="J57" s="117"/>
      <c r="K57" s="18"/>
      <c r="L57" s="15"/>
      <c r="M57" s="18"/>
      <c r="N57" s="15"/>
      <c r="O57" s="18"/>
      <c r="P57" s="15"/>
    </row>
    <row r="58" spans="2:16" s="4" customFormat="1" ht="12.75">
      <c r="B58" s="6"/>
      <c r="C58" s="2"/>
      <c r="E58" s="15"/>
      <c r="F58" s="117"/>
      <c r="G58" s="112"/>
      <c r="H58" s="117"/>
      <c r="I58" s="86"/>
      <c r="J58" s="117"/>
      <c r="K58" s="18"/>
      <c r="L58" s="15"/>
      <c r="M58" s="18"/>
      <c r="N58" s="15"/>
      <c r="O58" s="18"/>
      <c r="P58" s="15"/>
    </row>
    <row r="59" spans="2:16" s="4" customFormat="1" ht="23.25" customHeight="1">
      <c r="B59" s="6"/>
      <c r="C59" s="2" t="s">
        <v>222</v>
      </c>
      <c r="E59" s="132">
        <v>270637</v>
      </c>
      <c r="F59" s="117"/>
      <c r="G59" s="112"/>
      <c r="H59" s="117"/>
      <c r="I59" s="86"/>
      <c r="J59" s="117"/>
      <c r="K59" s="18"/>
      <c r="L59" s="15"/>
      <c r="M59" s="28" t="s">
        <v>179</v>
      </c>
      <c r="N59" s="132">
        <v>0</v>
      </c>
      <c r="O59" s="18"/>
      <c r="P59" s="15"/>
    </row>
    <row r="60" spans="2:16" s="4" customFormat="1" ht="25.5">
      <c r="B60" s="6"/>
      <c r="C60" s="2" t="s">
        <v>223</v>
      </c>
      <c r="E60" s="132">
        <v>719528.45</v>
      </c>
      <c r="F60" s="117"/>
      <c r="G60" s="112"/>
      <c r="H60" s="117"/>
      <c r="I60" s="86"/>
      <c r="J60" s="117"/>
      <c r="K60" s="18"/>
      <c r="L60" s="15"/>
      <c r="M60" s="28" t="s">
        <v>181</v>
      </c>
      <c r="N60" s="128">
        <f>E60</f>
        <v>719528.45</v>
      </c>
      <c r="O60" s="28" t="s">
        <v>180</v>
      </c>
      <c r="P60" s="128">
        <f>E60</f>
        <v>719528.45</v>
      </c>
    </row>
    <row r="61" spans="2:16" s="4" customFormat="1" ht="12.75">
      <c r="B61" s="6" t="s">
        <v>133</v>
      </c>
      <c r="C61" s="2" t="s">
        <v>149</v>
      </c>
      <c r="E61" s="124">
        <v>0</v>
      </c>
      <c r="F61" s="117"/>
      <c r="G61" s="112"/>
      <c r="H61" s="117"/>
      <c r="I61" s="86"/>
      <c r="J61" s="117"/>
      <c r="K61" s="18"/>
      <c r="L61" s="15"/>
      <c r="M61" s="18"/>
      <c r="N61" s="15"/>
      <c r="O61" s="18"/>
      <c r="P61" s="15"/>
    </row>
    <row r="62" spans="2:16" s="4" customFormat="1" ht="12.75">
      <c r="B62" s="6"/>
      <c r="C62" s="2"/>
      <c r="E62" s="15"/>
      <c r="F62" s="117"/>
      <c r="G62" s="112"/>
      <c r="H62" s="117"/>
      <c r="I62" s="86"/>
      <c r="J62" s="117"/>
      <c r="K62" s="18"/>
      <c r="L62" s="15"/>
      <c r="M62" s="18"/>
      <c r="N62" s="15"/>
      <c r="O62" s="18"/>
      <c r="P62" s="15"/>
    </row>
    <row r="63" spans="2:16" s="4" customFormat="1" ht="22.5" customHeight="1">
      <c r="B63" s="6"/>
      <c r="C63" s="2" t="s">
        <v>222</v>
      </c>
      <c r="E63" s="124">
        <v>96332.49</v>
      </c>
      <c r="F63" s="117"/>
      <c r="G63" s="112"/>
      <c r="H63" s="117"/>
      <c r="I63" s="86"/>
      <c r="J63" s="117"/>
      <c r="K63" s="18"/>
      <c r="L63" s="15"/>
      <c r="M63" s="28"/>
      <c r="N63" s="15"/>
      <c r="O63" s="28" t="s">
        <v>228</v>
      </c>
      <c r="P63" s="124">
        <f>SUM(E63)</f>
        <v>96332.49</v>
      </c>
    </row>
    <row r="64" spans="2:16" s="4" customFormat="1" ht="22.5" customHeight="1">
      <c r="B64" s="6"/>
      <c r="C64" s="2" t="s">
        <v>223</v>
      </c>
      <c r="E64" s="136">
        <v>116019.04</v>
      </c>
      <c r="F64" s="117"/>
      <c r="G64" s="112"/>
      <c r="H64" s="117"/>
      <c r="I64" s="86"/>
      <c r="J64" s="117"/>
      <c r="K64" s="18"/>
      <c r="L64" s="15"/>
      <c r="M64" s="28" t="s">
        <v>181</v>
      </c>
      <c r="N64" s="128">
        <f>E64</f>
        <v>116019.04</v>
      </c>
      <c r="O64" s="28" t="s">
        <v>180</v>
      </c>
      <c r="P64" s="128">
        <f>E64</f>
        <v>116019.04</v>
      </c>
    </row>
    <row r="65" spans="2:16" s="4" customFormat="1" ht="12.75">
      <c r="B65" s="6" t="s">
        <v>134</v>
      </c>
      <c r="C65" s="2" t="s">
        <v>150</v>
      </c>
      <c r="E65" s="13"/>
      <c r="F65" s="117"/>
      <c r="G65" s="112"/>
      <c r="H65" s="117"/>
      <c r="I65" s="86"/>
      <c r="J65" s="117"/>
      <c r="K65" s="18"/>
      <c r="L65" s="15"/>
      <c r="M65" s="18"/>
      <c r="N65" s="15"/>
      <c r="O65" s="28"/>
      <c r="P65" s="15"/>
    </row>
    <row r="66" spans="2:16" s="4" customFormat="1" ht="12.75">
      <c r="B66" s="6"/>
      <c r="C66" s="2"/>
      <c r="E66" s="15"/>
      <c r="F66" s="117"/>
      <c r="G66" s="112"/>
      <c r="H66" s="117"/>
      <c r="I66" s="86"/>
      <c r="J66" s="117"/>
      <c r="K66" s="18"/>
      <c r="L66" s="15"/>
      <c r="M66" s="18"/>
      <c r="N66" s="15"/>
      <c r="O66" s="18"/>
      <c r="P66" s="15"/>
    </row>
    <row r="67" spans="2:16" s="4" customFormat="1" ht="23.25" customHeight="1">
      <c r="B67" s="6"/>
      <c r="C67" s="2" t="s">
        <v>222</v>
      </c>
      <c r="E67" s="91"/>
      <c r="F67" s="117"/>
      <c r="G67" s="112"/>
      <c r="H67" s="117"/>
      <c r="I67" s="86"/>
      <c r="J67" s="117"/>
      <c r="K67" s="18"/>
      <c r="L67" s="15"/>
      <c r="M67" s="28" t="s">
        <v>179</v>
      </c>
      <c r="N67" s="91"/>
      <c r="O67" s="18"/>
      <c r="P67" s="15"/>
    </row>
    <row r="68" spans="2:16" s="4" customFormat="1" ht="22.5" customHeight="1">
      <c r="B68" s="6"/>
      <c r="C68" s="2" t="s">
        <v>223</v>
      </c>
      <c r="E68" s="91"/>
      <c r="F68" s="113"/>
      <c r="G68" s="112"/>
      <c r="H68" s="117"/>
      <c r="I68" s="86"/>
      <c r="J68" s="117"/>
      <c r="K68" s="18"/>
      <c r="L68" s="15"/>
      <c r="M68" s="28" t="s">
        <v>181</v>
      </c>
      <c r="N68" s="89">
        <f>E68</f>
        <v>0</v>
      </c>
      <c r="O68" s="28" t="s">
        <v>180</v>
      </c>
      <c r="P68" s="89">
        <f>$E$68</f>
        <v>0</v>
      </c>
    </row>
    <row r="69" spans="2:16" s="4" customFormat="1" ht="12.75">
      <c r="B69" s="6" t="s">
        <v>148</v>
      </c>
      <c r="C69" s="2" t="s">
        <v>151</v>
      </c>
      <c r="E69" s="89"/>
      <c r="F69" s="117"/>
      <c r="G69" s="112"/>
      <c r="H69" s="117"/>
      <c r="I69" s="86"/>
      <c r="J69" s="117"/>
      <c r="K69" s="18"/>
      <c r="L69" s="15"/>
      <c r="M69" s="18"/>
      <c r="N69" s="15"/>
      <c r="O69" s="18"/>
      <c r="P69" s="15"/>
    </row>
    <row r="70" spans="2:16" s="4" customFormat="1" ht="12.75">
      <c r="B70" s="6"/>
      <c r="C70" s="2"/>
      <c r="E70" s="15"/>
      <c r="F70" s="117"/>
      <c r="G70" s="112"/>
      <c r="H70" s="117"/>
      <c r="I70" s="86"/>
      <c r="J70" s="117"/>
      <c r="K70" s="18"/>
      <c r="L70" s="15"/>
      <c r="M70" s="18"/>
      <c r="N70" s="15"/>
      <c r="O70" s="18"/>
      <c r="P70" s="15"/>
    </row>
    <row r="71" spans="2:16" s="4" customFormat="1" ht="22.5" customHeight="1">
      <c r="B71" s="6"/>
      <c r="C71" s="2" t="s">
        <v>222</v>
      </c>
      <c r="E71" s="91"/>
      <c r="F71" s="117"/>
      <c r="G71" s="112"/>
      <c r="H71" s="117"/>
      <c r="I71" s="86"/>
      <c r="J71" s="120"/>
      <c r="K71" s="18"/>
      <c r="L71" s="15"/>
      <c r="M71" s="28" t="s">
        <v>179</v>
      </c>
      <c r="N71" s="89"/>
      <c r="O71" s="18"/>
      <c r="P71" s="15"/>
    </row>
    <row r="72" spans="2:16" s="4" customFormat="1" ht="25.5">
      <c r="B72" s="6"/>
      <c r="C72" s="2" t="s">
        <v>223</v>
      </c>
      <c r="E72" s="97"/>
      <c r="F72" s="118"/>
      <c r="G72" s="114"/>
      <c r="H72" s="118"/>
      <c r="I72" s="115"/>
      <c r="J72" s="118"/>
      <c r="K72" s="19"/>
      <c r="L72" s="16"/>
      <c r="M72" s="90" t="s">
        <v>181</v>
      </c>
      <c r="N72" s="99">
        <f>E72</f>
        <v>0</v>
      </c>
      <c r="O72" s="90" t="s">
        <v>180</v>
      </c>
      <c r="P72" s="99">
        <f>E72</f>
        <v>0</v>
      </c>
    </row>
    <row r="73" spans="2:6" s="4" customFormat="1" ht="12.75">
      <c r="B73" s="6"/>
      <c r="C73" s="2"/>
      <c r="E73" s="18"/>
      <c r="F73" s="18"/>
    </row>
    <row r="74" spans="2:6" s="4" customFormat="1" ht="12.75">
      <c r="B74" s="6"/>
      <c r="C74" s="2"/>
      <c r="E74" s="18"/>
      <c r="F74" s="18"/>
    </row>
    <row r="75" spans="2:6" s="4" customFormat="1" ht="12.75">
      <c r="B75" s="6"/>
      <c r="C75" s="2"/>
      <c r="E75" s="18"/>
      <c r="F75" s="18"/>
    </row>
    <row r="76" spans="1:16" s="32" customFormat="1" ht="9.75" customHeight="1">
      <c r="A76" s="1"/>
      <c r="B76" s="1"/>
      <c r="C76" s="2"/>
      <c r="D76" s="3"/>
      <c r="E76" s="10" t="s">
        <v>217</v>
      </c>
      <c r="F76" s="147" t="s">
        <v>205</v>
      </c>
      <c r="G76" s="148"/>
      <c r="H76" s="147" t="s">
        <v>206</v>
      </c>
      <c r="I76" s="148"/>
      <c r="J76" s="29" t="s">
        <v>72</v>
      </c>
      <c r="K76" s="149" t="s">
        <v>60</v>
      </c>
      <c r="L76" s="150"/>
      <c r="M76" s="149" t="s">
        <v>60</v>
      </c>
      <c r="N76" s="151"/>
      <c r="O76" s="151"/>
      <c r="P76" s="150"/>
    </row>
    <row r="77" spans="1:16" s="32" customFormat="1" ht="9.75" customHeight="1">
      <c r="A77" s="1"/>
      <c r="B77" s="1"/>
      <c r="C77" s="2"/>
      <c r="D77" s="3"/>
      <c r="E77" s="25" t="s">
        <v>54</v>
      </c>
      <c r="F77" s="20"/>
      <c r="G77" s="20"/>
      <c r="H77" s="20"/>
      <c r="J77" s="25" t="s">
        <v>58</v>
      </c>
      <c r="K77" s="146" t="s">
        <v>61</v>
      </c>
      <c r="L77" s="145"/>
      <c r="M77" s="146" t="s">
        <v>62</v>
      </c>
      <c r="N77" s="143"/>
      <c r="O77" s="143"/>
      <c r="P77" s="145"/>
    </row>
    <row r="78" spans="1:16" s="32" customFormat="1" ht="9.75" customHeight="1">
      <c r="A78" s="1"/>
      <c r="B78" s="1"/>
      <c r="C78" s="2"/>
      <c r="D78" s="3"/>
      <c r="E78" s="25" t="s">
        <v>55</v>
      </c>
      <c r="F78" s="25" t="s">
        <v>196</v>
      </c>
      <c r="G78" s="25" t="s">
        <v>57</v>
      </c>
      <c r="H78" s="25" t="s">
        <v>196</v>
      </c>
      <c r="I78" s="25" t="s">
        <v>57</v>
      </c>
      <c r="J78" s="58" t="s">
        <v>59</v>
      </c>
      <c r="K78" s="20"/>
      <c r="M78" s="140" t="s">
        <v>74</v>
      </c>
      <c r="N78" s="144" t="s">
        <v>63</v>
      </c>
      <c r="O78" s="140" t="s">
        <v>74</v>
      </c>
      <c r="P78" s="144" t="s">
        <v>64</v>
      </c>
    </row>
    <row r="79" spans="1:16" s="32" customFormat="1" ht="6.75" customHeight="1">
      <c r="A79" s="1"/>
      <c r="B79" s="1"/>
      <c r="C79" s="2"/>
      <c r="D79" s="3"/>
      <c r="E79" s="25"/>
      <c r="F79" s="25" t="s">
        <v>51</v>
      </c>
      <c r="G79" s="25" t="s">
        <v>52</v>
      </c>
      <c r="H79" s="25" t="s">
        <v>51</v>
      </c>
      <c r="I79" s="25" t="s">
        <v>52</v>
      </c>
      <c r="J79" s="87" t="s">
        <v>52</v>
      </c>
      <c r="K79" s="62" t="s">
        <v>207</v>
      </c>
      <c r="L79" s="13" t="s">
        <v>73</v>
      </c>
      <c r="M79" s="141"/>
      <c r="N79" s="145"/>
      <c r="O79" s="141"/>
      <c r="P79" s="145"/>
    </row>
    <row r="80" spans="2:16" s="32" customFormat="1" ht="9.75" customHeight="1">
      <c r="B80" s="1"/>
      <c r="C80" s="2"/>
      <c r="D80" s="3"/>
      <c r="E80" s="35" t="s">
        <v>161</v>
      </c>
      <c r="F80" s="35" t="s">
        <v>162</v>
      </c>
      <c r="G80" s="33" t="s">
        <v>163</v>
      </c>
      <c r="H80" s="35" t="s">
        <v>164</v>
      </c>
      <c r="I80" s="35" t="s">
        <v>165</v>
      </c>
      <c r="J80" s="35" t="s">
        <v>166</v>
      </c>
      <c r="K80" s="13"/>
      <c r="L80" s="35" t="s">
        <v>167</v>
      </c>
      <c r="M80" s="25"/>
      <c r="N80" s="13"/>
      <c r="O80" s="25"/>
      <c r="P80" s="36"/>
    </row>
    <row r="81" spans="2:16" s="4" customFormat="1" ht="12.75">
      <c r="B81" s="6" t="s">
        <v>152</v>
      </c>
      <c r="C81" s="2" t="s">
        <v>153</v>
      </c>
      <c r="E81" s="44"/>
      <c r="F81" s="52"/>
      <c r="G81" s="42"/>
      <c r="H81" s="42"/>
      <c r="I81" s="42"/>
      <c r="J81" s="42"/>
      <c r="K81" s="15"/>
      <c r="L81" s="18"/>
      <c r="M81" s="14" t="s">
        <v>182</v>
      </c>
      <c r="N81" s="18"/>
      <c r="O81" s="15"/>
      <c r="P81" s="38"/>
    </row>
    <row r="82" spans="2:16" s="4" customFormat="1" ht="12.75">
      <c r="B82" s="6"/>
      <c r="C82" s="2"/>
      <c r="E82" s="44">
        <v>0</v>
      </c>
      <c r="F82" s="45"/>
      <c r="G82" s="46"/>
      <c r="H82" s="46"/>
      <c r="I82" s="46"/>
      <c r="J82" s="46"/>
      <c r="K82" s="15"/>
      <c r="L82" s="18"/>
      <c r="M82" s="15"/>
      <c r="N82" s="18"/>
      <c r="O82" s="15"/>
      <c r="P82" s="38"/>
    </row>
    <row r="83" spans="2:16" s="4" customFormat="1" ht="25.5">
      <c r="B83" s="6"/>
      <c r="C83" s="2" t="s">
        <v>222</v>
      </c>
      <c r="E83" s="44">
        <v>0</v>
      </c>
      <c r="F83" s="45"/>
      <c r="G83" s="46"/>
      <c r="H83" s="46"/>
      <c r="I83" s="46"/>
      <c r="J83" s="46"/>
      <c r="K83" s="15"/>
      <c r="L83" s="18"/>
      <c r="M83" s="15"/>
      <c r="N83" s="18">
        <f>E83</f>
        <v>0</v>
      </c>
      <c r="O83" s="15"/>
      <c r="P83" s="38"/>
    </row>
    <row r="84" spans="2:16" s="4" customFormat="1" ht="25.5">
      <c r="B84" s="6"/>
      <c r="C84" s="2" t="s">
        <v>223</v>
      </c>
      <c r="E84" s="44">
        <v>0</v>
      </c>
      <c r="F84" s="49"/>
      <c r="G84" s="50"/>
      <c r="H84" s="50"/>
      <c r="I84" s="50"/>
      <c r="J84" s="50"/>
      <c r="K84" s="15"/>
      <c r="L84" s="18"/>
      <c r="M84" s="22" t="s">
        <v>115</v>
      </c>
      <c r="N84" s="19">
        <f>E84</f>
        <v>0</v>
      </c>
      <c r="O84" s="16"/>
      <c r="P84" s="41">
        <f>E84</f>
        <v>0</v>
      </c>
    </row>
    <row r="85" spans="2:16" s="4" customFormat="1" ht="9" customHeight="1">
      <c r="B85" s="6"/>
      <c r="C85" s="2"/>
      <c r="E85" s="44"/>
      <c r="F85" s="53"/>
      <c r="G85" s="31"/>
      <c r="H85" s="31"/>
      <c r="I85" s="31"/>
      <c r="J85" s="31"/>
      <c r="K85" s="15"/>
      <c r="L85" s="18"/>
      <c r="M85" s="15"/>
      <c r="N85" s="18"/>
      <c r="O85" s="15"/>
      <c r="P85" s="38"/>
    </row>
    <row r="86" spans="2:16" s="4" customFormat="1" ht="12.75">
      <c r="B86" s="6"/>
      <c r="C86" s="2" t="s">
        <v>154</v>
      </c>
      <c r="E86" s="123">
        <f>E82+E69+E65+E61+E57+E53+E49+E27+E31+E46</f>
        <v>18474.28</v>
      </c>
      <c r="F86" s="52"/>
      <c r="G86" s="42"/>
      <c r="H86" s="42"/>
      <c r="I86" s="42"/>
      <c r="J86" s="42"/>
      <c r="K86" s="15"/>
      <c r="L86" s="18"/>
      <c r="M86" s="15"/>
      <c r="N86" s="18"/>
      <c r="O86" s="15"/>
      <c r="P86" s="38"/>
    </row>
    <row r="87" spans="2:16" s="4" customFormat="1" ht="12.75">
      <c r="B87" s="6"/>
      <c r="C87" s="2"/>
      <c r="E87" s="15"/>
      <c r="F87" s="45"/>
      <c r="G87" s="46"/>
      <c r="H87" s="46"/>
      <c r="I87" s="46"/>
      <c r="J87" s="46"/>
      <c r="K87" s="15"/>
      <c r="L87" s="18"/>
      <c r="M87" s="15"/>
      <c r="N87" s="18"/>
      <c r="O87" s="15"/>
      <c r="P87" s="38"/>
    </row>
    <row r="88" spans="2:16" s="4" customFormat="1" ht="25.5">
      <c r="B88" s="6"/>
      <c r="C88" s="2" t="s">
        <v>222</v>
      </c>
      <c r="E88" s="134">
        <f>SUM(E28,E55,E59,E63)</f>
        <v>374589.56</v>
      </c>
      <c r="F88" s="45"/>
      <c r="G88" s="46"/>
      <c r="H88" s="46"/>
      <c r="I88" s="46"/>
      <c r="J88" s="46"/>
      <c r="K88" s="15"/>
      <c r="L88" s="18"/>
      <c r="M88" s="15"/>
      <c r="N88" s="18"/>
      <c r="O88" s="15"/>
      <c r="P88" s="38"/>
    </row>
    <row r="89" spans="2:16" s="4" customFormat="1" ht="25.5">
      <c r="B89" s="6"/>
      <c r="C89" s="2" t="s">
        <v>223</v>
      </c>
      <c r="E89" s="134">
        <f>SUM(E29,E56,E60,E64)</f>
        <v>1064293.15</v>
      </c>
      <c r="F89" s="49"/>
      <c r="G89" s="50"/>
      <c r="H89" s="50"/>
      <c r="I89" s="50"/>
      <c r="J89" s="50"/>
      <c r="K89" s="15"/>
      <c r="L89" s="18"/>
      <c r="M89" s="15"/>
      <c r="N89" s="18"/>
      <c r="O89" s="15"/>
      <c r="P89" s="38"/>
    </row>
    <row r="90" spans="2:16" s="4" customFormat="1" ht="12.75">
      <c r="B90" s="6"/>
      <c r="C90" s="2" t="s">
        <v>13</v>
      </c>
      <c r="E90" s="44"/>
      <c r="F90" s="54"/>
      <c r="G90" s="18"/>
      <c r="H90" s="18"/>
      <c r="I90" s="18"/>
      <c r="J90" s="18"/>
      <c r="K90" s="15"/>
      <c r="L90" s="18"/>
      <c r="M90" s="15"/>
      <c r="N90" s="18"/>
      <c r="O90" s="15"/>
      <c r="P90" s="38"/>
    </row>
    <row r="91" spans="1:16" s="4" customFormat="1" ht="12.75">
      <c r="A91" s="4" t="s">
        <v>155</v>
      </c>
      <c r="B91" s="6"/>
      <c r="C91" s="37" t="s">
        <v>14</v>
      </c>
      <c r="E91" s="44"/>
      <c r="F91" s="48"/>
      <c r="G91" s="19"/>
      <c r="H91" s="19"/>
      <c r="I91" s="19"/>
      <c r="J91" s="19"/>
      <c r="K91" s="15"/>
      <c r="L91" s="18"/>
      <c r="M91" s="15"/>
      <c r="N91" s="16"/>
      <c r="O91" s="15"/>
      <c r="P91" s="38"/>
    </row>
    <row r="92" spans="2:16" s="4" customFormat="1" ht="4.5" customHeight="1">
      <c r="B92" s="6"/>
      <c r="C92" s="37"/>
      <c r="E92" s="44"/>
      <c r="F92" s="48"/>
      <c r="G92" s="18"/>
      <c r="H92" s="18"/>
      <c r="I92" s="18"/>
      <c r="J92" s="18"/>
      <c r="K92" s="15"/>
      <c r="L92" s="18"/>
      <c r="M92" s="15"/>
      <c r="N92" s="18"/>
      <c r="O92" s="15"/>
      <c r="P92" s="38"/>
    </row>
    <row r="93" spans="2:16" s="4" customFormat="1" ht="12.75">
      <c r="B93" s="6" t="s">
        <v>27</v>
      </c>
      <c r="C93" s="2" t="s">
        <v>156</v>
      </c>
      <c r="E93" s="44"/>
      <c r="F93" s="52"/>
      <c r="G93" s="42"/>
      <c r="H93" s="42"/>
      <c r="I93" s="42"/>
      <c r="J93" s="42"/>
      <c r="K93" s="15"/>
      <c r="L93" s="18"/>
      <c r="M93" s="15"/>
      <c r="N93" s="46"/>
      <c r="O93" s="15" t="s">
        <v>123</v>
      </c>
      <c r="P93" s="38">
        <f>-E93</f>
        <v>0</v>
      </c>
    </row>
    <row r="94" spans="2:16" s="4" customFormat="1" ht="25.5">
      <c r="B94" s="6" t="s">
        <v>28</v>
      </c>
      <c r="C94" s="2" t="s">
        <v>186</v>
      </c>
      <c r="E94" s="44"/>
      <c r="F94" s="45"/>
      <c r="G94" s="46"/>
      <c r="H94" s="46"/>
      <c r="I94" s="46"/>
      <c r="J94" s="46"/>
      <c r="K94" s="15"/>
      <c r="L94" s="18"/>
      <c r="M94" s="15"/>
      <c r="N94" s="46"/>
      <c r="O94" s="15" t="s">
        <v>212</v>
      </c>
      <c r="P94" s="38">
        <f>-E94</f>
        <v>0</v>
      </c>
    </row>
    <row r="95" spans="2:16" s="4" customFormat="1" ht="12.75">
      <c r="B95" s="6" t="s">
        <v>29</v>
      </c>
      <c r="C95" s="2" t="s">
        <v>157</v>
      </c>
      <c r="E95" s="133">
        <v>32500</v>
      </c>
      <c r="F95" s="45"/>
      <c r="G95" s="46"/>
      <c r="H95" s="46"/>
      <c r="I95" s="46"/>
      <c r="J95" s="46"/>
      <c r="K95" s="15"/>
      <c r="L95" s="18"/>
      <c r="M95" s="15"/>
      <c r="N95" s="46"/>
      <c r="O95" s="15" t="s">
        <v>213</v>
      </c>
      <c r="P95" s="137">
        <v>32500</v>
      </c>
    </row>
    <row r="96" spans="2:16" s="4" customFormat="1" ht="12.75">
      <c r="B96" s="6" t="s">
        <v>30</v>
      </c>
      <c r="C96" s="2" t="s">
        <v>158</v>
      </c>
      <c r="E96" s="44"/>
      <c r="F96" s="45"/>
      <c r="G96" s="46"/>
      <c r="H96" s="46"/>
      <c r="I96" s="46"/>
      <c r="J96" s="46"/>
      <c r="K96" s="15"/>
      <c r="L96" s="18"/>
      <c r="M96" s="15"/>
      <c r="N96" s="46"/>
      <c r="O96" s="15" t="s">
        <v>214</v>
      </c>
      <c r="P96" s="38">
        <f>-E96</f>
        <v>0</v>
      </c>
    </row>
    <row r="97" spans="2:16" s="4" customFormat="1" ht="25.5">
      <c r="B97" s="6" t="s">
        <v>31</v>
      </c>
      <c r="C97" s="2" t="s">
        <v>159</v>
      </c>
      <c r="E97" s="44"/>
      <c r="F97" s="45"/>
      <c r="G97" s="46"/>
      <c r="H97" s="46"/>
      <c r="I97" s="46"/>
      <c r="J97" s="46"/>
      <c r="K97" s="15"/>
      <c r="L97" s="18"/>
      <c r="M97" s="15"/>
      <c r="N97" s="55"/>
      <c r="O97" s="15" t="s">
        <v>215</v>
      </c>
      <c r="P97" s="36"/>
    </row>
    <row r="98" spans="2:16" s="4" customFormat="1" ht="12.75">
      <c r="B98" s="6"/>
      <c r="C98" s="2" t="s">
        <v>15</v>
      </c>
      <c r="E98" s="102"/>
      <c r="F98" s="45"/>
      <c r="G98" s="46"/>
      <c r="H98" s="46"/>
      <c r="I98" s="46"/>
      <c r="J98" s="46"/>
      <c r="K98" s="15"/>
      <c r="L98" s="18"/>
      <c r="M98" s="15"/>
      <c r="N98" s="18"/>
      <c r="O98" s="15"/>
      <c r="P98" s="38"/>
    </row>
    <row r="99" spans="2:20" s="4" customFormat="1" ht="12.75">
      <c r="B99" s="6"/>
      <c r="C99" s="2"/>
      <c r="E99" s="44"/>
      <c r="F99" s="45"/>
      <c r="G99" s="46"/>
      <c r="H99" s="46"/>
      <c r="I99" s="46"/>
      <c r="J99" s="46"/>
      <c r="K99" s="15"/>
      <c r="L99" s="18"/>
      <c r="M99" s="15"/>
      <c r="N99" s="16"/>
      <c r="O99" s="15"/>
      <c r="P99" s="38"/>
      <c r="T99" s="4" t="s">
        <v>13</v>
      </c>
    </row>
    <row r="100" spans="1:16" s="4" customFormat="1" ht="12.75">
      <c r="A100" s="4" t="s">
        <v>45</v>
      </c>
      <c r="B100" s="6"/>
      <c r="C100" s="37" t="s">
        <v>16</v>
      </c>
      <c r="E100" s="129">
        <v>128617.21</v>
      </c>
      <c r="F100" s="49"/>
      <c r="G100" s="50"/>
      <c r="H100" s="50"/>
      <c r="I100" s="50"/>
      <c r="J100" s="50"/>
      <c r="K100" s="16"/>
      <c r="L100" s="19"/>
      <c r="M100" s="16"/>
      <c r="N100" s="50"/>
      <c r="O100" s="16" t="s">
        <v>216</v>
      </c>
      <c r="P100" s="126">
        <v>92.53</v>
      </c>
    </row>
    <row r="101" spans="2:16" s="4" customFormat="1" ht="12.75">
      <c r="B101" s="6"/>
      <c r="C101" s="2"/>
      <c r="E101" s="31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31"/>
    </row>
    <row r="102" spans="1:16" s="4" customFormat="1" ht="12.75">
      <c r="A102" s="84" t="s">
        <v>187</v>
      </c>
      <c r="B102" s="6"/>
      <c r="C102" s="2"/>
      <c r="E102" s="130">
        <f>E100+E98+E86+E24+E95</f>
        <v>819220.9099999999</v>
      </c>
      <c r="F102" s="52"/>
      <c r="G102" s="42"/>
      <c r="H102" s="42"/>
      <c r="I102" s="42"/>
      <c r="J102" s="43"/>
      <c r="K102" s="21"/>
      <c r="L102" s="30"/>
      <c r="M102" s="21"/>
      <c r="N102" s="21"/>
      <c r="O102" s="30"/>
      <c r="P102" s="15"/>
    </row>
    <row r="103" spans="2:16" s="4" customFormat="1" ht="11.25" customHeight="1">
      <c r="B103" s="6"/>
      <c r="C103" s="2"/>
      <c r="E103" s="44"/>
      <c r="F103" s="45"/>
      <c r="G103" s="46"/>
      <c r="H103" s="46"/>
      <c r="I103" s="46"/>
      <c r="J103" s="47"/>
      <c r="K103" s="15"/>
      <c r="L103" s="18"/>
      <c r="M103" s="15"/>
      <c r="N103" s="15"/>
      <c r="O103" s="18"/>
      <c r="P103" s="15"/>
    </row>
    <row r="104" spans="2:16" s="4" customFormat="1" ht="25.5">
      <c r="B104" s="7" t="s">
        <v>79</v>
      </c>
      <c r="C104" s="2" t="s">
        <v>17</v>
      </c>
      <c r="E104" s="56"/>
      <c r="F104" s="45"/>
      <c r="G104" s="46"/>
      <c r="H104" s="46"/>
      <c r="I104" s="46"/>
      <c r="J104" s="47"/>
      <c r="K104" s="14" t="s">
        <v>183</v>
      </c>
      <c r="L104" s="18"/>
      <c r="M104" s="22" t="s">
        <v>113</v>
      </c>
      <c r="N104" s="16"/>
      <c r="O104" s="19"/>
      <c r="P104" s="16"/>
    </row>
    <row r="105" spans="2:16" s="4" customFormat="1" ht="12.75">
      <c r="B105" s="7" t="s">
        <v>79</v>
      </c>
      <c r="C105" s="2" t="s">
        <v>18</v>
      </c>
      <c r="E105" s="57"/>
      <c r="F105" s="45"/>
      <c r="G105" s="46"/>
      <c r="H105" s="46"/>
      <c r="I105" s="46"/>
      <c r="J105" s="47"/>
      <c r="K105" s="14" t="s">
        <v>184</v>
      </c>
      <c r="L105" s="139">
        <v>42811.27</v>
      </c>
      <c r="M105" s="26" t="s">
        <v>179</v>
      </c>
      <c r="N105" s="92"/>
      <c r="O105" s="31"/>
      <c r="P105" s="39"/>
    </row>
    <row r="106" spans="2:16" s="4" customFormat="1" ht="12.75">
      <c r="B106" s="7" t="s">
        <v>79</v>
      </c>
      <c r="C106" s="2" t="s">
        <v>19</v>
      </c>
      <c r="E106" s="57"/>
      <c r="F106" s="45"/>
      <c r="G106" s="46"/>
      <c r="H106" s="46"/>
      <c r="I106" s="46"/>
      <c r="J106" s="47"/>
      <c r="K106" s="14" t="s">
        <v>211</v>
      </c>
      <c r="L106" s="18"/>
      <c r="M106" s="26" t="s">
        <v>185</v>
      </c>
      <c r="N106" s="39"/>
      <c r="O106" s="31"/>
      <c r="P106" s="39"/>
    </row>
    <row r="107" spans="2:16" s="4" customFormat="1" ht="12.75">
      <c r="B107" s="7" t="s">
        <v>79</v>
      </c>
      <c r="C107" s="2" t="s">
        <v>20</v>
      </c>
      <c r="E107" s="55"/>
      <c r="F107" s="49"/>
      <c r="G107" s="50"/>
      <c r="H107" s="50"/>
      <c r="I107" s="50"/>
      <c r="J107" s="51"/>
      <c r="K107" s="22" t="s">
        <v>210</v>
      </c>
      <c r="L107" s="105">
        <v>0.02</v>
      </c>
      <c r="M107" s="16"/>
      <c r="N107" s="62"/>
      <c r="O107" s="19"/>
      <c r="P107" s="16"/>
    </row>
    <row r="108" spans="2:3" s="4" customFormat="1" ht="12.75">
      <c r="B108" s="6"/>
      <c r="C108" s="2"/>
    </row>
    <row r="109" spans="2:3" s="4" customFormat="1" ht="12.75">
      <c r="B109" s="6"/>
      <c r="C109" s="2" t="s">
        <v>229</v>
      </c>
    </row>
    <row r="110" s="4" customFormat="1" ht="4.5" customHeight="1">
      <c r="B110" s="6"/>
    </row>
    <row r="111" spans="2:11" s="4" customFormat="1" ht="12.75">
      <c r="B111" s="6"/>
      <c r="C111" s="6" t="s">
        <v>188</v>
      </c>
      <c r="F111" s="4" t="s">
        <v>189</v>
      </c>
      <c r="K111" s="4" t="s">
        <v>190</v>
      </c>
    </row>
    <row r="112" spans="2:11" s="4" customFormat="1" ht="12.75">
      <c r="B112" s="6"/>
      <c r="C112" s="6"/>
      <c r="F112" s="4" t="s">
        <v>220</v>
      </c>
      <c r="K112" s="4" t="s">
        <v>221</v>
      </c>
    </row>
    <row r="113" s="4" customFormat="1" ht="12.75">
      <c r="B113" s="6"/>
    </row>
    <row r="114" s="4" customFormat="1" ht="12.75">
      <c r="B114" s="6"/>
    </row>
    <row r="115" s="4" customFormat="1" ht="12.75">
      <c r="B115" s="6"/>
    </row>
    <row r="116" s="4" customFormat="1" ht="12.75">
      <c r="B116" s="6"/>
    </row>
    <row r="117" s="4" customFormat="1" ht="12.75">
      <c r="B117" s="6"/>
    </row>
    <row r="118" s="4" customFormat="1" ht="12.75">
      <c r="B118" s="6"/>
    </row>
    <row r="119" s="4" customFormat="1" ht="12.75">
      <c r="B119" s="6"/>
    </row>
    <row r="120" s="4" customFormat="1" ht="12.75">
      <c r="B120" s="6"/>
    </row>
    <row r="121" s="4" customFormat="1" ht="12.75">
      <c r="B121" s="6"/>
    </row>
    <row r="122" s="4" customFormat="1" ht="12.75">
      <c r="B122" s="6"/>
    </row>
    <row r="123" s="4" customFormat="1" ht="12.75">
      <c r="B123" s="6"/>
    </row>
    <row r="124" s="4" customFormat="1" ht="12.75">
      <c r="B124" s="6"/>
    </row>
    <row r="125" s="4" customFormat="1" ht="12.75">
      <c r="B125" s="6"/>
    </row>
    <row r="126" s="4" customFormat="1" ht="12.75">
      <c r="B126" s="6"/>
    </row>
    <row r="127" s="4" customFormat="1" ht="12.75">
      <c r="B127" s="6"/>
    </row>
    <row r="128" s="4" customFormat="1" ht="12.75">
      <c r="B128" s="6"/>
    </row>
    <row r="129" s="4" customFormat="1" ht="12.75">
      <c r="B129" s="6"/>
    </row>
    <row r="130" s="4" customFormat="1" ht="12.75">
      <c r="B130" s="6"/>
    </row>
    <row r="131" s="4" customFormat="1" ht="12.75">
      <c r="B131" s="6"/>
    </row>
    <row r="132" s="4" customFormat="1" ht="12.75">
      <c r="B132" s="6"/>
    </row>
    <row r="133" s="4" customFormat="1" ht="12.75">
      <c r="B133" s="6"/>
    </row>
    <row r="134" s="4" customFormat="1" ht="12.75">
      <c r="B134" s="6"/>
    </row>
    <row r="135" s="4" customFormat="1" ht="12.75">
      <c r="B135" s="6"/>
    </row>
    <row r="136" s="4" customFormat="1" ht="12.75">
      <c r="B136" s="6"/>
    </row>
    <row r="137" s="4" customFormat="1" ht="12.75">
      <c r="B137" s="6"/>
    </row>
    <row r="138" s="4" customFormat="1" ht="12.75">
      <c r="B138" s="6"/>
    </row>
    <row r="139" s="4" customFormat="1" ht="12.75">
      <c r="B139" s="6"/>
    </row>
    <row r="140" s="4" customFormat="1" ht="12.75">
      <c r="B140" s="6"/>
    </row>
    <row r="141" s="4" customFormat="1" ht="12.75">
      <c r="B141" s="6"/>
    </row>
    <row r="142" s="4" customFormat="1" ht="12.75">
      <c r="B142" s="6"/>
    </row>
    <row r="143" s="4" customFormat="1" ht="12.75">
      <c r="B143" s="6"/>
    </row>
    <row r="144" s="4" customFormat="1" ht="12.75">
      <c r="B144" s="6"/>
    </row>
    <row r="145" s="4" customFormat="1" ht="12.75">
      <c r="B145" s="6"/>
    </row>
    <row r="146" s="4" customFormat="1" ht="12.75">
      <c r="B146" s="6"/>
    </row>
    <row r="147" s="4" customFormat="1" ht="12.75">
      <c r="B147" s="6"/>
    </row>
    <row r="148" s="4" customFormat="1" ht="12.75">
      <c r="B148" s="6"/>
    </row>
    <row r="149" s="4" customFormat="1" ht="12.75">
      <c r="B149" s="6"/>
    </row>
    <row r="150" s="4" customFormat="1" ht="12.75">
      <c r="B150" s="6"/>
    </row>
    <row r="151" s="4" customFormat="1" ht="12.75">
      <c r="B151" s="6"/>
    </row>
    <row r="152" s="4" customFormat="1" ht="12.75">
      <c r="B152" s="6"/>
    </row>
    <row r="153" s="4" customFormat="1" ht="12.75">
      <c r="B153" s="6"/>
    </row>
    <row r="154" s="4" customFormat="1" ht="12.75">
      <c r="B154" s="6"/>
    </row>
    <row r="155" s="4" customFormat="1" ht="12.75">
      <c r="B155" s="6"/>
    </row>
    <row r="156" s="4" customFormat="1" ht="12.75">
      <c r="B156" s="6"/>
    </row>
    <row r="157" s="4" customFormat="1" ht="12.75">
      <c r="B157" s="6"/>
    </row>
    <row r="158" s="4" customFormat="1" ht="12.75">
      <c r="B158" s="6"/>
    </row>
    <row r="159" s="4" customFormat="1" ht="12.75">
      <c r="B159" s="6"/>
    </row>
    <row r="160" s="4" customFormat="1" ht="12.75">
      <c r="B160" s="6"/>
    </row>
    <row r="161" s="4" customFormat="1" ht="12.75">
      <c r="B161" s="6"/>
    </row>
    <row r="162" s="4" customFormat="1" ht="12.75">
      <c r="B162" s="6"/>
    </row>
    <row r="163" s="4" customFormat="1" ht="12.75">
      <c r="B163" s="6"/>
    </row>
    <row r="164" s="4" customFormat="1" ht="12.75">
      <c r="B164" s="6"/>
    </row>
    <row r="165" s="4" customFormat="1" ht="12.75">
      <c r="B165" s="6"/>
    </row>
    <row r="166" s="4" customFormat="1" ht="12.75">
      <c r="B166" s="6"/>
    </row>
    <row r="167" s="4" customFormat="1" ht="12.75">
      <c r="B167" s="6"/>
    </row>
    <row r="168" s="4" customFormat="1" ht="12.75">
      <c r="B168" s="6"/>
    </row>
    <row r="169" s="4" customFormat="1" ht="12.75">
      <c r="B169" s="6"/>
    </row>
    <row r="170" s="4" customFormat="1" ht="12.75">
      <c r="B170" s="6"/>
    </row>
    <row r="171" s="4" customFormat="1" ht="12.75">
      <c r="B171" s="6"/>
    </row>
    <row r="172" s="4" customFormat="1" ht="12.75">
      <c r="B172" s="6"/>
    </row>
    <row r="173" s="4" customFormat="1" ht="12.75">
      <c r="B173" s="6"/>
    </row>
    <row r="174" s="4" customFormat="1" ht="12.75">
      <c r="B174" s="6"/>
    </row>
    <row r="175" s="4" customFormat="1" ht="12.75">
      <c r="B175" s="6"/>
    </row>
    <row r="176" s="4" customFormat="1" ht="12.75">
      <c r="B176" s="6"/>
    </row>
    <row r="177" s="4" customFormat="1" ht="12.75">
      <c r="B177" s="6"/>
    </row>
    <row r="178" s="4" customFormat="1" ht="12.75">
      <c r="B178" s="6"/>
    </row>
    <row r="179" s="4" customFormat="1" ht="12.75">
      <c r="B179" s="6"/>
    </row>
    <row r="180" s="4" customFormat="1" ht="12.75">
      <c r="B180" s="6"/>
    </row>
    <row r="181" s="4" customFormat="1" ht="12.75">
      <c r="B181" s="6"/>
    </row>
    <row r="182" s="4" customFormat="1" ht="12.75">
      <c r="B182" s="6"/>
    </row>
    <row r="183" s="4" customFormat="1" ht="12.75">
      <c r="B183" s="6"/>
    </row>
    <row r="184" s="4" customFormat="1" ht="12.75">
      <c r="B184" s="6"/>
    </row>
    <row r="185" s="4" customFormat="1" ht="12.75">
      <c r="B185" s="6"/>
    </row>
    <row r="186" s="4" customFormat="1" ht="12.75">
      <c r="B186" s="6"/>
    </row>
    <row r="187" s="4" customFormat="1" ht="12.75">
      <c r="B187" s="6"/>
    </row>
    <row r="188" s="4" customFormat="1" ht="12.75">
      <c r="B188" s="6"/>
    </row>
    <row r="189" s="4" customFormat="1" ht="12.75">
      <c r="B189" s="6"/>
    </row>
    <row r="190" s="4" customFormat="1" ht="12.75">
      <c r="B190" s="6"/>
    </row>
    <row r="191" s="4" customFormat="1" ht="12.75">
      <c r="B191" s="6"/>
    </row>
    <row r="192" s="4" customFormat="1" ht="12.75">
      <c r="B192" s="6"/>
    </row>
    <row r="193" s="4" customFormat="1" ht="12.75">
      <c r="B193" s="6"/>
    </row>
    <row r="194" s="4" customFormat="1" ht="12.75">
      <c r="B194" s="6"/>
    </row>
    <row r="195" s="4" customFormat="1" ht="12.75">
      <c r="B195" s="6"/>
    </row>
    <row r="196" s="4" customFormat="1" ht="12.75">
      <c r="B196" s="6"/>
    </row>
    <row r="197" s="4" customFormat="1" ht="12.75">
      <c r="B197" s="6"/>
    </row>
    <row r="198" s="4" customFormat="1" ht="12.75">
      <c r="B198" s="6"/>
    </row>
    <row r="199" s="4" customFormat="1" ht="12.75">
      <c r="B199" s="6"/>
    </row>
    <row r="200" s="4" customFormat="1" ht="12.75">
      <c r="B200" s="6"/>
    </row>
    <row r="201" s="4" customFormat="1" ht="12.75">
      <c r="B201" s="6"/>
    </row>
    <row r="202" s="4" customFormat="1" ht="12.75">
      <c r="B202" s="6"/>
    </row>
    <row r="203" s="4" customFormat="1" ht="12.75">
      <c r="B203" s="6"/>
    </row>
    <row r="204" s="4" customFormat="1" ht="12.75">
      <c r="B204" s="6"/>
    </row>
    <row r="205" s="4" customFormat="1" ht="12.75">
      <c r="B205" s="6"/>
    </row>
    <row r="206" s="4" customFormat="1" ht="12.75">
      <c r="B206" s="6"/>
    </row>
    <row r="207" s="4" customFormat="1" ht="12.75">
      <c r="B207" s="6"/>
    </row>
    <row r="208" s="4" customFormat="1" ht="12.75">
      <c r="B208" s="6"/>
    </row>
    <row r="209" s="4" customFormat="1" ht="12.75">
      <c r="B209" s="6"/>
    </row>
    <row r="210" s="4" customFormat="1" ht="12.75">
      <c r="B210" s="6"/>
    </row>
    <row r="211" s="4" customFormat="1" ht="12.75">
      <c r="B211" s="6"/>
    </row>
    <row r="212" s="4" customFormat="1" ht="12.75">
      <c r="B212" s="6"/>
    </row>
    <row r="213" s="4" customFormat="1" ht="12.75">
      <c r="B213" s="6"/>
    </row>
    <row r="214" s="4" customFormat="1" ht="12.75">
      <c r="B214" s="6"/>
    </row>
    <row r="215" s="4" customFormat="1" ht="12.75">
      <c r="B215" s="6"/>
    </row>
    <row r="216" s="4" customFormat="1" ht="12.75">
      <c r="B216" s="6"/>
    </row>
    <row r="217" s="4" customFormat="1" ht="12.75">
      <c r="B217" s="6"/>
    </row>
    <row r="218" s="4" customFormat="1" ht="12.75">
      <c r="B218" s="6"/>
    </row>
    <row r="219" s="4" customFormat="1" ht="12.75">
      <c r="B219" s="6"/>
    </row>
    <row r="220" s="4" customFormat="1" ht="12.75">
      <c r="B220" s="6"/>
    </row>
    <row r="221" s="4" customFormat="1" ht="12.75">
      <c r="B221" s="6"/>
    </row>
    <row r="222" s="4" customFormat="1" ht="12.75">
      <c r="B222" s="6"/>
    </row>
    <row r="223" s="4" customFormat="1" ht="12.75">
      <c r="B223" s="6"/>
    </row>
    <row r="224" s="4" customFormat="1" ht="12.75">
      <c r="B224" s="6"/>
    </row>
    <row r="225" s="4" customFormat="1" ht="12.75">
      <c r="B225" s="6"/>
    </row>
    <row r="226" s="4" customFormat="1" ht="12.75">
      <c r="B226" s="6"/>
    </row>
    <row r="227" s="4" customFormat="1" ht="12.75">
      <c r="B227" s="6"/>
    </row>
    <row r="228" s="4" customFormat="1" ht="12.75">
      <c r="B228" s="6"/>
    </row>
    <row r="229" s="4" customFormat="1" ht="12.75">
      <c r="B229" s="6"/>
    </row>
    <row r="230" s="4" customFormat="1" ht="12.75">
      <c r="B230" s="6"/>
    </row>
    <row r="231" s="4" customFormat="1" ht="12.75">
      <c r="B231" s="6"/>
    </row>
    <row r="232" s="4" customFormat="1" ht="12.75">
      <c r="B232" s="6"/>
    </row>
    <row r="233" s="4" customFormat="1" ht="12.75">
      <c r="B233" s="6"/>
    </row>
    <row r="234" s="4" customFormat="1" ht="12.75">
      <c r="B234" s="6"/>
    </row>
    <row r="235" s="4" customFormat="1" ht="12.75">
      <c r="B235" s="6"/>
    </row>
    <row r="236" s="4" customFormat="1" ht="12.75">
      <c r="B236" s="6"/>
    </row>
    <row r="237" s="4" customFormat="1" ht="12.75">
      <c r="B237" s="6"/>
    </row>
    <row r="238" s="4" customFormat="1" ht="12.75">
      <c r="B238" s="6"/>
    </row>
    <row r="239" s="4" customFormat="1" ht="12.75">
      <c r="B239" s="6"/>
    </row>
    <row r="240" s="4" customFormat="1" ht="12.75">
      <c r="B240" s="6"/>
    </row>
    <row r="241" s="4" customFormat="1" ht="12.75">
      <c r="B241" s="6"/>
    </row>
    <row r="242" s="4" customFormat="1" ht="12.75">
      <c r="B242" s="6"/>
    </row>
    <row r="243" s="4" customFormat="1" ht="12.75">
      <c r="B243" s="6"/>
    </row>
    <row r="244" s="4" customFormat="1" ht="12.75">
      <c r="B244" s="6"/>
    </row>
    <row r="245" s="4" customFormat="1" ht="12.75">
      <c r="B245" s="6"/>
    </row>
    <row r="246" s="4" customFormat="1" ht="12.75">
      <c r="B246" s="6"/>
    </row>
    <row r="247" s="4" customFormat="1" ht="12.75">
      <c r="B247" s="6"/>
    </row>
    <row r="248" s="4" customFormat="1" ht="12.75">
      <c r="B248" s="6"/>
    </row>
    <row r="249" s="4" customFormat="1" ht="12.75">
      <c r="B249" s="6"/>
    </row>
    <row r="250" s="4" customFormat="1" ht="12.75">
      <c r="B250" s="6"/>
    </row>
    <row r="251" s="4" customFormat="1" ht="12.75">
      <c r="B251" s="6"/>
    </row>
    <row r="252" s="4" customFormat="1" ht="12.75">
      <c r="B252" s="6"/>
    </row>
    <row r="253" s="4" customFormat="1" ht="12.75">
      <c r="B253" s="6"/>
    </row>
    <row r="254" s="4" customFormat="1" ht="12.75">
      <c r="B254" s="6"/>
    </row>
    <row r="255" s="4" customFormat="1" ht="12.75">
      <c r="B255" s="6"/>
    </row>
    <row r="256" s="4" customFormat="1" ht="12.75">
      <c r="B256" s="6"/>
    </row>
    <row r="257" s="4" customFormat="1" ht="12.75">
      <c r="B257" s="6"/>
    </row>
    <row r="258" s="4" customFormat="1" ht="12.75">
      <c r="B258" s="6"/>
    </row>
    <row r="259" s="4" customFormat="1" ht="12.75">
      <c r="B259" s="6"/>
    </row>
    <row r="260" s="4" customFormat="1" ht="12.75">
      <c r="B260" s="6"/>
    </row>
    <row r="261" s="4" customFormat="1" ht="12.75">
      <c r="B261" s="6"/>
    </row>
    <row r="262" s="4" customFormat="1" ht="12.75">
      <c r="B262" s="6"/>
    </row>
    <row r="263" s="4" customFormat="1" ht="12.75">
      <c r="B263" s="6"/>
    </row>
    <row r="264" s="4" customFormat="1" ht="12.75">
      <c r="B264" s="6"/>
    </row>
    <row r="265" s="4" customFormat="1" ht="12.75">
      <c r="B265" s="6"/>
    </row>
    <row r="266" s="4" customFormat="1" ht="12.75">
      <c r="B266" s="6"/>
    </row>
    <row r="267" s="4" customFormat="1" ht="12.75">
      <c r="B267" s="6"/>
    </row>
    <row r="268" s="4" customFormat="1" ht="12.75">
      <c r="B268" s="6"/>
    </row>
    <row r="269" s="4" customFormat="1" ht="12.75">
      <c r="B269" s="6"/>
    </row>
    <row r="270" s="4" customFormat="1" ht="12.75">
      <c r="B270" s="6"/>
    </row>
    <row r="271" s="4" customFormat="1" ht="12.75">
      <c r="B271" s="6"/>
    </row>
    <row r="272" s="4" customFormat="1" ht="12.75">
      <c r="B272" s="6"/>
    </row>
    <row r="273" s="4" customFormat="1" ht="12.75">
      <c r="B273" s="6"/>
    </row>
    <row r="274" s="4" customFormat="1" ht="12.75">
      <c r="B274" s="6"/>
    </row>
    <row r="275" s="4" customFormat="1" ht="12.75">
      <c r="B275" s="6"/>
    </row>
    <row r="276" s="4" customFormat="1" ht="12.75">
      <c r="B276" s="6"/>
    </row>
    <row r="277" s="4" customFormat="1" ht="12.75">
      <c r="B277" s="6"/>
    </row>
    <row r="278" s="4" customFormat="1" ht="12.75">
      <c r="B278" s="6"/>
    </row>
    <row r="279" s="4" customFormat="1" ht="12.75">
      <c r="B279" s="6"/>
    </row>
    <row r="280" s="4" customFormat="1" ht="12.75">
      <c r="B280" s="6"/>
    </row>
    <row r="281" s="4" customFormat="1" ht="12.75">
      <c r="B281" s="6"/>
    </row>
    <row r="282" s="4" customFormat="1" ht="12.75">
      <c r="B282" s="6"/>
    </row>
    <row r="283" s="4" customFormat="1" ht="12.75">
      <c r="B283" s="6"/>
    </row>
    <row r="284" s="4" customFormat="1" ht="12.75">
      <c r="B284" s="6"/>
    </row>
    <row r="285" s="4" customFormat="1" ht="12.75">
      <c r="B285" s="6"/>
    </row>
    <row r="286" s="4" customFormat="1" ht="12.75">
      <c r="B286" s="6"/>
    </row>
    <row r="287" s="4" customFormat="1" ht="12.75">
      <c r="B287" s="6"/>
    </row>
    <row r="288" s="4" customFormat="1" ht="12.75">
      <c r="B288" s="6"/>
    </row>
    <row r="289" s="4" customFormat="1" ht="12.75">
      <c r="B289" s="6"/>
    </row>
    <row r="290" s="4" customFormat="1" ht="12.75">
      <c r="B290" s="6"/>
    </row>
    <row r="291" s="4" customFormat="1" ht="12.75">
      <c r="B291" s="6"/>
    </row>
    <row r="292" s="4" customFormat="1" ht="12.75">
      <c r="B292" s="6"/>
    </row>
    <row r="293" s="4" customFormat="1" ht="12.75">
      <c r="B293" s="6"/>
    </row>
    <row r="294" s="4" customFormat="1" ht="12.75">
      <c r="B294" s="6"/>
    </row>
    <row r="295" s="4" customFormat="1" ht="12.75">
      <c r="B295" s="6"/>
    </row>
    <row r="296" s="4" customFormat="1" ht="12.75">
      <c r="B296" s="6"/>
    </row>
    <row r="297" s="4" customFormat="1" ht="12.75">
      <c r="B297" s="6"/>
    </row>
    <row r="298" s="4" customFormat="1" ht="12.75">
      <c r="B298" s="6"/>
    </row>
    <row r="299" s="4" customFormat="1" ht="12.75">
      <c r="B299" s="6"/>
    </row>
    <row r="300" s="4" customFormat="1" ht="12.75">
      <c r="B300" s="6"/>
    </row>
    <row r="301" s="4" customFormat="1" ht="12.75">
      <c r="B301" s="6"/>
    </row>
    <row r="302" s="4" customFormat="1" ht="12.75">
      <c r="B302" s="6"/>
    </row>
    <row r="303" s="4" customFormat="1" ht="12.75">
      <c r="B303" s="6"/>
    </row>
    <row r="304" s="4" customFormat="1" ht="12.75">
      <c r="B304" s="6"/>
    </row>
    <row r="305" s="4" customFormat="1" ht="12.75">
      <c r="B305" s="6"/>
    </row>
    <row r="306" s="4" customFormat="1" ht="12.75">
      <c r="B306" s="6"/>
    </row>
    <row r="307" s="4" customFormat="1" ht="12.75">
      <c r="B307" s="6"/>
    </row>
    <row r="308" s="4" customFormat="1" ht="12.75">
      <c r="B308" s="6"/>
    </row>
    <row r="309" s="4" customFormat="1" ht="12.75">
      <c r="B309" s="6"/>
    </row>
    <row r="310" s="4" customFormat="1" ht="12.75">
      <c r="B310" s="6"/>
    </row>
    <row r="311" s="4" customFormat="1" ht="12.75">
      <c r="B311" s="6"/>
    </row>
    <row r="312" s="4" customFormat="1" ht="12.75">
      <c r="B312" s="6"/>
    </row>
    <row r="313" s="4" customFormat="1" ht="12.75">
      <c r="B313" s="6"/>
    </row>
    <row r="314" s="4" customFormat="1" ht="12.75">
      <c r="B314" s="6"/>
    </row>
    <row r="315" s="4" customFormat="1" ht="12.75">
      <c r="B315" s="6"/>
    </row>
    <row r="316" s="4" customFormat="1" ht="12.75">
      <c r="B316" s="6"/>
    </row>
    <row r="317" s="4" customFormat="1" ht="12.75">
      <c r="B317" s="6"/>
    </row>
    <row r="318" s="4" customFormat="1" ht="12.75">
      <c r="B318" s="6"/>
    </row>
    <row r="319" s="4" customFormat="1" ht="12.75">
      <c r="B319" s="6"/>
    </row>
    <row r="320" s="4" customFormat="1" ht="12.75">
      <c r="B320" s="6"/>
    </row>
    <row r="321" s="4" customFormat="1" ht="12.75">
      <c r="B321" s="6"/>
    </row>
    <row r="322" s="4" customFormat="1" ht="12.75">
      <c r="B322" s="6"/>
    </row>
    <row r="323" s="4" customFormat="1" ht="12.75">
      <c r="B323" s="6"/>
    </row>
    <row r="324" s="4" customFormat="1" ht="12.75">
      <c r="B324" s="6"/>
    </row>
    <row r="325" s="4" customFormat="1" ht="12.75">
      <c r="B325" s="6"/>
    </row>
    <row r="326" s="4" customFormat="1" ht="12.75">
      <c r="B326" s="6"/>
    </row>
    <row r="327" s="4" customFormat="1" ht="12.75">
      <c r="B327" s="6"/>
    </row>
    <row r="328" s="4" customFormat="1" ht="12.75">
      <c r="B328" s="6"/>
    </row>
    <row r="329" s="4" customFormat="1" ht="12.75">
      <c r="B329" s="6"/>
    </row>
    <row r="330" s="4" customFormat="1" ht="12.75">
      <c r="B330" s="6"/>
    </row>
    <row r="331" s="4" customFormat="1" ht="12.75">
      <c r="B331" s="6"/>
    </row>
    <row r="332" s="4" customFormat="1" ht="12.75">
      <c r="B332" s="6"/>
    </row>
    <row r="333" s="4" customFormat="1" ht="12.75">
      <c r="B333" s="6"/>
    </row>
    <row r="334" s="4" customFormat="1" ht="12.75">
      <c r="B334" s="6"/>
    </row>
    <row r="335" s="4" customFormat="1" ht="12.75">
      <c r="B335" s="6"/>
    </row>
    <row r="336" s="4" customFormat="1" ht="12.75">
      <c r="B336" s="6"/>
    </row>
    <row r="337" s="4" customFormat="1" ht="12.75">
      <c r="B337" s="6"/>
    </row>
    <row r="338" s="4" customFormat="1" ht="12.75">
      <c r="B338" s="6"/>
    </row>
    <row r="339" s="4" customFormat="1" ht="12.75">
      <c r="B339" s="6"/>
    </row>
    <row r="340" s="4" customFormat="1" ht="12.75">
      <c r="B340" s="6"/>
    </row>
    <row r="341" s="4" customFormat="1" ht="12.75">
      <c r="B341" s="6"/>
    </row>
    <row r="342" s="4" customFormat="1" ht="12.75">
      <c r="B342" s="6"/>
    </row>
    <row r="343" s="4" customFormat="1" ht="12.75">
      <c r="B343" s="6"/>
    </row>
    <row r="344" s="4" customFormat="1" ht="12.75">
      <c r="B344" s="6"/>
    </row>
    <row r="345" s="4" customFormat="1" ht="12.75">
      <c r="B345" s="6"/>
    </row>
    <row r="346" s="4" customFormat="1" ht="12.75">
      <c r="B346" s="6"/>
    </row>
    <row r="347" s="4" customFormat="1" ht="12.75">
      <c r="B347" s="6"/>
    </row>
    <row r="348" s="4" customFormat="1" ht="12.75">
      <c r="B348" s="6"/>
    </row>
    <row r="349" s="4" customFormat="1" ht="12.75">
      <c r="B349" s="6"/>
    </row>
    <row r="350" s="4" customFormat="1" ht="12.75">
      <c r="B350" s="6"/>
    </row>
    <row r="351" s="4" customFormat="1" ht="12.75">
      <c r="B351" s="6"/>
    </row>
    <row r="352" s="4" customFormat="1" ht="12.75">
      <c r="B352" s="6"/>
    </row>
    <row r="353" s="4" customFormat="1" ht="12.75">
      <c r="B353" s="6"/>
    </row>
    <row r="354" s="4" customFormat="1" ht="12.75">
      <c r="B354" s="6"/>
    </row>
    <row r="355" s="4" customFormat="1" ht="12.75">
      <c r="B355" s="6"/>
    </row>
    <row r="356" s="4" customFormat="1" ht="12.75">
      <c r="B356" s="6"/>
    </row>
    <row r="357" s="4" customFormat="1" ht="12.75">
      <c r="B357" s="6"/>
    </row>
    <row r="358" s="4" customFormat="1" ht="12.75">
      <c r="B358" s="6"/>
    </row>
    <row r="359" s="4" customFormat="1" ht="12.75">
      <c r="B359" s="6"/>
    </row>
    <row r="360" s="4" customFormat="1" ht="12.75">
      <c r="B360" s="6"/>
    </row>
    <row r="361" s="4" customFormat="1" ht="12.75">
      <c r="B361" s="6"/>
    </row>
    <row r="362" s="4" customFormat="1" ht="12.75">
      <c r="B362" s="6"/>
    </row>
    <row r="363" s="4" customFormat="1" ht="12.75">
      <c r="B363" s="6"/>
    </row>
    <row r="364" s="4" customFormat="1" ht="12.75">
      <c r="B364" s="6"/>
    </row>
    <row r="365" s="4" customFormat="1" ht="12.75">
      <c r="B365" s="6"/>
    </row>
    <row r="366" s="4" customFormat="1" ht="12.75">
      <c r="B366" s="6"/>
    </row>
    <row r="367" s="4" customFormat="1" ht="12.75">
      <c r="B367" s="6"/>
    </row>
    <row r="368" s="4" customFormat="1" ht="12.75">
      <c r="B368" s="6"/>
    </row>
    <row r="369" s="4" customFormat="1" ht="12.75">
      <c r="B369" s="6"/>
    </row>
    <row r="370" s="4" customFormat="1" ht="12.75">
      <c r="B370" s="6"/>
    </row>
    <row r="371" s="4" customFormat="1" ht="12.75">
      <c r="B371" s="6"/>
    </row>
    <row r="372" s="4" customFormat="1" ht="12.75">
      <c r="B372" s="6"/>
    </row>
    <row r="373" s="4" customFormat="1" ht="12.75">
      <c r="B373" s="6"/>
    </row>
    <row r="374" s="4" customFormat="1" ht="12.75">
      <c r="B374" s="6"/>
    </row>
    <row r="375" s="4" customFormat="1" ht="12.75">
      <c r="B375" s="6"/>
    </row>
    <row r="376" s="4" customFormat="1" ht="12.75">
      <c r="B376" s="6"/>
    </row>
    <row r="377" s="4" customFormat="1" ht="12.75">
      <c r="B377" s="6"/>
    </row>
    <row r="378" s="4" customFormat="1" ht="12.75">
      <c r="B378" s="6"/>
    </row>
    <row r="379" s="4" customFormat="1" ht="12.75">
      <c r="B379" s="6"/>
    </row>
    <row r="380" s="4" customFormat="1" ht="12.75">
      <c r="B380" s="6"/>
    </row>
    <row r="381" s="4" customFormat="1" ht="12.75">
      <c r="B381" s="6"/>
    </row>
    <row r="382" s="4" customFormat="1" ht="12.75">
      <c r="B382" s="6"/>
    </row>
    <row r="383" s="4" customFormat="1" ht="12.75">
      <c r="B383" s="6"/>
    </row>
    <row r="384" s="4" customFormat="1" ht="12.75">
      <c r="B384" s="6"/>
    </row>
    <row r="385" s="4" customFormat="1" ht="12.75">
      <c r="B385" s="6"/>
    </row>
    <row r="386" s="4" customFormat="1" ht="12.75">
      <c r="B386" s="6"/>
    </row>
    <row r="387" s="4" customFormat="1" ht="12.75">
      <c r="B387" s="6"/>
    </row>
    <row r="388" s="4" customFormat="1" ht="12.75">
      <c r="B388" s="6"/>
    </row>
    <row r="389" s="4" customFormat="1" ht="12.75">
      <c r="B389" s="6"/>
    </row>
    <row r="390" s="4" customFormat="1" ht="12.75">
      <c r="B390" s="6"/>
    </row>
    <row r="391" s="4" customFormat="1" ht="12.75">
      <c r="B391" s="6"/>
    </row>
    <row r="392" s="4" customFormat="1" ht="12.75">
      <c r="B392" s="6"/>
    </row>
    <row r="393" s="4" customFormat="1" ht="12.75">
      <c r="B393" s="6"/>
    </row>
    <row r="394" s="4" customFormat="1" ht="12.75">
      <c r="B394" s="6"/>
    </row>
    <row r="395" s="4" customFormat="1" ht="12.75">
      <c r="B395" s="6"/>
    </row>
    <row r="396" s="4" customFormat="1" ht="12.75">
      <c r="B396" s="6"/>
    </row>
    <row r="397" s="4" customFormat="1" ht="12.75">
      <c r="B397" s="6"/>
    </row>
    <row r="398" s="4" customFormat="1" ht="12.75">
      <c r="B398" s="6"/>
    </row>
    <row r="399" s="4" customFormat="1" ht="12.75">
      <c r="B399" s="6"/>
    </row>
    <row r="400" s="4" customFormat="1" ht="12.75">
      <c r="B400" s="6"/>
    </row>
    <row r="401" s="4" customFormat="1" ht="12.75">
      <c r="B401" s="6"/>
    </row>
    <row r="402" s="4" customFormat="1" ht="12.75">
      <c r="B402" s="6"/>
    </row>
    <row r="403" s="4" customFormat="1" ht="12.75">
      <c r="B403" s="6"/>
    </row>
    <row r="404" s="4" customFormat="1" ht="12.75">
      <c r="B404" s="6"/>
    </row>
    <row r="405" s="4" customFormat="1" ht="12.75">
      <c r="B405" s="6"/>
    </row>
    <row r="406" s="4" customFormat="1" ht="12.75">
      <c r="B406" s="6"/>
    </row>
    <row r="407" s="4" customFormat="1" ht="12.75">
      <c r="B407" s="6"/>
    </row>
    <row r="408" s="4" customFormat="1" ht="12.75">
      <c r="B408" s="6"/>
    </row>
    <row r="409" s="4" customFormat="1" ht="12.75">
      <c r="B409" s="6"/>
    </row>
    <row r="410" s="4" customFormat="1" ht="12.75">
      <c r="B410" s="6"/>
    </row>
    <row r="411" s="4" customFormat="1" ht="12.75">
      <c r="B411" s="6"/>
    </row>
    <row r="412" s="4" customFormat="1" ht="12.75">
      <c r="B412" s="6"/>
    </row>
    <row r="413" s="4" customFormat="1" ht="12.75">
      <c r="B413" s="6"/>
    </row>
    <row r="414" s="4" customFormat="1" ht="12.75">
      <c r="B414" s="6"/>
    </row>
    <row r="415" s="4" customFormat="1" ht="12.75">
      <c r="B415" s="6"/>
    </row>
    <row r="416" s="4" customFormat="1" ht="12.75">
      <c r="B416" s="6"/>
    </row>
    <row r="417" s="4" customFormat="1" ht="12.75">
      <c r="B417" s="6"/>
    </row>
    <row r="418" s="4" customFormat="1" ht="12.75">
      <c r="B418" s="6"/>
    </row>
    <row r="419" s="4" customFormat="1" ht="12.75">
      <c r="B419" s="6"/>
    </row>
    <row r="420" s="4" customFormat="1" ht="12.75">
      <c r="B420" s="6"/>
    </row>
    <row r="421" s="4" customFormat="1" ht="12.75">
      <c r="B421" s="6"/>
    </row>
    <row r="422" s="4" customFormat="1" ht="12.75">
      <c r="B422" s="6"/>
    </row>
    <row r="423" s="4" customFormat="1" ht="12.75">
      <c r="B423" s="6"/>
    </row>
    <row r="424" s="4" customFormat="1" ht="12.75">
      <c r="B424" s="6"/>
    </row>
    <row r="425" s="4" customFormat="1" ht="12.75">
      <c r="B425" s="6"/>
    </row>
    <row r="426" s="4" customFormat="1" ht="12.75">
      <c r="B426" s="6"/>
    </row>
    <row r="427" s="4" customFormat="1" ht="12.75">
      <c r="B427" s="6"/>
    </row>
    <row r="428" s="4" customFormat="1" ht="12.75">
      <c r="B428" s="6"/>
    </row>
    <row r="429" s="4" customFormat="1" ht="12.75">
      <c r="B429" s="6"/>
    </row>
    <row r="430" s="4" customFormat="1" ht="12.75">
      <c r="B430" s="6"/>
    </row>
    <row r="431" s="4" customFormat="1" ht="12.75">
      <c r="B431" s="6"/>
    </row>
    <row r="432" s="4" customFormat="1" ht="12.75">
      <c r="B432" s="6"/>
    </row>
    <row r="433" s="4" customFormat="1" ht="12.75">
      <c r="B433" s="6"/>
    </row>
    <row r="434" s="4" customFormat="1" ht="12.75">
      <c r="B434" s="6"/>
    </row>
    <row r="435" s="4" customFormat="1" ht="12.75">
      <c r="B435" s="6"/>
    </row>
    <row r="436" s="4" customFormat="1" ht="12.75">
      <c r="B436" s="6"/>
    </row>
    <row r="437" s="4" customFormat="1" ht="12.75">
      <c r="B437" s="6"/>
    </row>
    <row r="438" s="4" customFormat="1" ht="12.75">
      <c r="B438" s="6"/>
    </row>
    <row r="439" s="4" customFormat="1" ht="12.75">
      <c r="B439" s="6"/>
    </row>
    <row r="440" s="4" customFormat="1" ht="12.75">
      <c r="B440" s="6"/>
    </row>
    <row r="441" s="4" customFormat="1" ht="12.75">
      <c r="B441" s="6"/>
    </row>
    <row r="442" s="4" customFormat="1" ht="12.75">
      <c r="B442" s="6"/>
    </row>
    <row r="443" s="4" customFormat="1" ht="12.75">
      <c r="B443" s="6"/>
    </row>
    <row r="444" s="4" customFormat="1" ht="12.75">
      <c r="B444" s="6"/>
    </row>
    <row r="445" s="4" customFormat="1" ht="12.75">
      <c r="B445" s="6"/>
    </row>
    <row r="446" s="4" customFormat="1" ht="12.75">
      <c r="B446" s="6"/>
    </row>
    <row r="447" s="4" customFormat="1" ht="12.75">
      <c r="B447" s="6"/>
    </row>
    <row r="448" s="4" customFormat="1" ht="12.75">
      <c r="B448" s="6"/>
    </row>
    <row r="449" s="4" customFormat="1" ht="12.75">
      <c r="B449" s="6"/>
    </row>
    <row r="450" s="4" customFormat="1" ht="12.75">
      <c r="B450" s="6"/>
    </row>
    <row r="451" s="4" customFormat="1" ht="12.75">
      <c r="B451" s="6"/>
    </row>
    <row r="452" s="4" customFormat="1" ht="12.75">
      <c r="B452" s="6"/>
    </row>
    <row r="453" s="4" customFormat="1" ht="12.75">
      <c r="B453" s="6"/>
    </row>
    <row r="454" s="4" customFormat="1" ht="12.75">
      <c r="B454" s="6"/>
    </row>
    <row r="455" s="4" customFormat="1" ht="12.75">
      <c r="B455" s="6"/>
    </row>
    <row r="456" s="4" customFormat="1" ht="12.75">
      <c r="B456" s="6"/>
    </row>
    <row r="457" s="4" customFormat="1" ht="12.75">
      <c r="B457" s="6"/>
    </row>
    <row r="458" s="4" customFormat="1" ht="12.75">
      <c r="B458" s="6"/>
    </row>
    <row r="459" s="4" customFormat="1" ht="12.75">
      <c r="B459" s="6"/>
    </row>
    <row r="460" s="4" customFormat="1" ht="12.75">
      <c r="B460" s="6"/>
    </row>
    <row r="461" s="4" customFormat="1" ht="12.75">
      <c r="B461" s="6"/>
    </row>
    <row r="462" s="4" customFormat="1" ht="12.75">
      <c r="B462" s="6"/>
    </row>
    <row r="463" s="4" customFormat="1" ht="12.75">
      <c r="B463" s="6"/>
    </row>
    <row r="464" s="4" customFormat="1" ht="12.75">
      <c r="B464" s="6"/>
    </row>
    <row r="465" s="4" customFormat="1" ht="12.75">
      <c r="B465" s="6"/>
    </row>
    <row r="466" s="4" customFormat="1" ht="12.75">
      <c r="B466" s="6"/>
    </row>
    <row r="467" s="4" customFormat="1" ht="12.75">
      <c r="B467" s="6"/>
    </row>
    <row r="468" s="4" customFormat="1" ht="12.75">
      <c r="B468" s="6"/>
    </row>
    <row r="469" s="4" customFormat="1" ht="12.75">
      <c r="B469" s="6"/>
    </row>
    <row r="470" s="4" customFormat="1" ht="12.75">
      <c r="B470" s="6"/>
    </row>
    <row r="471" s="4" customFormat="1" ht="12.75">
      <c r="B471" s="6"/>
    </row>
    <row r="472" s="4" customFormat="1" ht="12.75">
      <c r="B472" s="6"/>
    </row>
    <row r="473" s="4" customFormat="1" ht="12.75">
      <c r="B473" s="6"/>
    </row>
    <row r="474" s="4" customFormat="1" ht="12.75">
      <c r="B474" s="6"/>
    </row>
    <row r="475" s="4" customFormat="1" ht="12.75">
      <c r="B475" s="6"/>
    </row>
    <row r="476" s="4" customFormat="1" ht="12.75">
      <c r="B476" s="6"/>
    </row>
    <row r="477" s="4" customFormat="1" ht="12.75">
      <c r="B477" s="6"/>
    </row>
    <row r="478" s="4" customFormat="1" ht="12.75">
      <c r="B478" s="6"/>
    </row>
    <row r="479" s="4" customFormat="1" ht="12.75">
      <c r="B479" s="6"/>
    </row>
    <row r="480" s="4" customFormat="1" ht="12.75">
      <c r="B480" s="6"/>
    </row>
    <row r="481" s="4" customFormat="1" ht="12.75">
      <c r="B481" s="6"/>
    </row>
    <row r="482" s="4" customFormat="1" ht="12.75">
      <c r="B482" s="6"/>
    </row>
    <row r="483" s="4" customFormat="1" ht="12.75">
      <c r="B483" s="6"/>
    </row>
    <row r="484" s="4" customFormat="1" ht="12.75">
      <c r="B484" s="6"/>
    </row>
    <row r="485" s="4" customFormat="1" ht="12.75">
      <c r="B485" s="6"/>
    </row>
    <row r="486" s="4" customFormat="1" ht="12.75">
      <c r="B486" s="6"/>
    </row>
    <row r="487" s="4" customFormat="1" ht="12.75">
      <c r="B487" s="6"/>
    </row>
    <row r="488" s="4" customFormat="1" ht="12.75">
      <c r="B488" s="6"/>
    </row>
    <row r="489" s="4" customFormat="1" ht="12.75">
      <c r="B489" s="6"/>
    </row>
    <row r="490" s="4" customFormat="1" ht="12.75">
      <c r="B490" s="6"/>
    </row>
    <row r="491" s="4" customFormat="1" ht="12.75">
      <c r="B491" s="6"/>
    </row>
    <row r="492" s="4" customFormat="1" ht="12.75">
      <c r="B492" s="6"/>
    </row>
    <row r="493" s="4" customFormat="1" ht="12.75">
      <c r="B493" s="6"/>
    </row>
    <row r="494" s="4" customFormat="1" ht="12.75">
      <c r="B494" s="6"/>
    </row>
    <row r="495" s="4" customFormat="1" ht="12.75">
      <c r="B495" s="6"/>
    </row>
    <row r="496" s="4" customFormat="1" ht="12.75">
      <c r="B496" s="6"/>
    </row>
    <row r="497" s="4" customFormat="1" ht="12.75">
      <c r="B497" s="6"/>
    </row>
    <row r="498" s="4" customFormat="1" ht="12.75">
      <c r="B498" s="6"/>
    </row>
    <row r="499" s="4" customFormat="1" ht="12.75">
      <c r="B499" s="6"/>
    </row>
    <row r="500" s="4" customFormat="1" ht="12.75">
      <c r="B500" s="6"/>
    </row>
    <row r="501" s="4" customFormat="1" ht="12.75">
      <c r="B501" s="6"/>
    </row>
    <row r="502" s="4" customFormat="1" ht="12.75">
      <c r="B502" s="6"/>
    </row>
    <row r="503" s="4" customFormat="1" ht="12.75">
      <c r="B503" s="6"/>
    </row>
    <row r="504" s="4" customFormat="1" ht="12.75">
      <c r="B504" s="6"/>
    </row>
    <row r="505" s="4" customFormat="1" ht="12.75">
      <c r="B505" s="6"/>
    </row>
    <row r="506" s="4" customFormat="1" ht="12.75">
      <c r="B506" s="6"/>
    </row>
    <row r="507" s="4" customFormat="1" ht="12.75">
      <c r="B507" s="6"/>
    </row>
    <row r="508" s="4" customFormat="1" ht="12.75">
      <c r="B508" s="6"/>
    </row>
    <row r="509" s="4" customFormat="1" ht="12.75">
      <c r="B509" s="6"/>
    </row>
    <row r="510" s="4" customFormat="1" ht="12.75">
      <c r="B510" s="6"/>
    </row>
    <row r="511" s="4" customFormat="1" ht="12.75">
      <c r="B511" s="6"/>
    </row>
    <row r="512" s="4" customFormat="1" ht="12.75">
      <c r="B512" s="6"/>
    </row>
    <row r="513" s="4" customFormat="1" ht="12.75">
      <c r="B513" s="6"/>
    </row>
    <row r="514" s="4" customFormat="1" ht="12.75">
      <c r="B514" s="6"/>
    </row>
    <row r="515" s="4" customFormat="1" ht="12.75">
      <c r="B515" s="6"/>
    </row>
    <row r="516" s="4" customFormat="1" ht="12.75">
      <c r="B516" s="6"/>
    </row>
    <row r="517" s="4" customFormat="1" ht="12.75">
      <c r="B517" s="6"/>
    </row>
    <row r="518" s="4" customFormat="1" ht="12.75">
      <c r="B518" s="6"/>
    </row>
    <row r="519" s="4" customFormat="1" ht="12.75">
      <c r="B519" s="6"/>
    </row>
    <row r="520" s="4" customFormat="1" ht="12.75">
      <c r="B520" s="6"/>
    </row>
    <row r="521" s="4" customFormat="1" ht="12.75">
      <c r="B521" s="6"/>
    </row>
    <row r="522" s="4" customFormat="1" ht="12.75">
      <c r="B522" s="6"/>
    </row>
    <row r="523" s="4" customFormat="1" ht="12.75">
      <c r="B523" s="6"/>
    </row>
    <row r="524" s="4" customFormat="1" ht="12.75">
      <c r="B524" s="6"/>
    </row>
    <row r="525" s="4" customFormat="1" ht="12.75">
      <c r="B525" s="6"/>
    </row>
    <row r="526" s="4" customFormat="1" ht="12.75">
      <c r="B526" s="6"/>
    </row>
    <row r="527" s="4" customFormat="1" ht="12.75">
      <c r="B527" s="6"/>
    </row>
    <row r="528" s="4" customFormat="1" ht="12.75">
      <c r="B528" s="6"/>
    </row>
    <row r="529" s="4" customFormat="1" ht="12.75">
      <c r="B529" s="6"/>
    </row>
    <row r="530" s="4" customFormat="1" ht="12.75">
      <c r="B530" s="6"/>
    </row>
    <row r="531" s="4" customFormat="1" ht="12.75">
      <c r="B531" s="6"/>
    </row>
    <row r="532" s="4" customFormat="1" ht="12.75">
      <c r="B532" s="6"/>
    </row>
    <row r="533" s="4" customFormat="1" ht="12.75">
      <c r="B533" s="6"/>
    </row>
    <row r="534" s="4" customFormat="1" ht="12.75">
      <c r="B534" s="6"/>
    </row>
    <row r="535" s="4" customFormat="1" ht="12.75">
      <c r="B535" s="6"/>
    </row>
    <row r="536" s="4" customFormat="1" ht="12.75">
      <c r="B536" s="6"/>
    </row>
    <row r="537" s="4" customFormat="1" ht="12.75">
      <c r="B537" s="6"/>
    </row>
    <row r="538" s="4" customFormat="1" ht="12.75">
      <c r="B538" s="6"/>
    </row>
    <row r="539" s="4" customFormat="1" ht="12.75">
      <c r="B539" s="6"/>
    </row>
    <row r="540" s="4" customFormat="1" ht="12.75">
      <c r="B540" s="6"/>
    </row>
    <row r="541" s="4" customFormat="1" ht="12.75">
      <c r="B541" s="6"/>
    </row>
    <row r="542" s="4" customFormat="1" ht="12.75">
      <c r="B542" s="6"/>
    </row>
    <row r="543" s="4" customFormat="1" ht="12.75">
      <c r="B543" s="6"/>
    </row>
    <row r="544" s="4" customFormat="1" ht="12.75">
      <c r="B544" s="6"/>
    </row>
    <row r="545" s="4" customFormat="1" ht="12.75">
      <c r="B545" s="6"/>
    </row>
    <row r="546" s="4" customFormat="1" ht="12.75">
      <c r="B546" s="6"/>
    </row>
    <row r="547" s="4" customFormat="1" ht="12.75">
      <c r="B547" s="6"/>
    </row>
    <row r="548" s="4" customFormat="1" ht="12.75">
      <c r="B548" s="6"/>
    </row>
    <row r="549" s="4" customFormat="1" ht="12.75">
      <c r="B549" s="6"/>
    </row>
    <row r="550" s="4" customFormat="1" ht="12.75">
      <c r="B550" s="6"/>
    </row>
    <row r="551" s="4" customFormat="1" ht="12.75">
      <c r="B551" s="6"/>
    </row>
    <row r="552" s="4" customFormat="1" ht="12.75">
      <c r="B552" s="6"/>
    </row>
    <row r="553" s="4" customFormat="1" ht="12.75">
      <c r="B553" s="6"/>
    </row>
    <row r="554" s="4" customFormat="1" ht="12.75">
      <c r="B554" s="6"/>
    </row>
    <row r="555" s="4" customFormat="1" ht="12.75">
      <c r="B555" s="6"/>
    </row>
    <row r="556" s="4" customFormat="1" ht="12.75">
      <c r="B556" s="6"/>
    </row>
    <row r="557" s="4" customFormat="1" ht="12.75">
      <c r="B557" s="6"/>
    </row>
    <row r="558" s="4" customFormat="1" ht="12.75">
      <c r="B558" s="6"/>
    </row>
    <row r="559" s="4" customFormat="1" ht="12.75">
      <c r="B559" s="6"/>
    </row>
    <row r="560" s="4" customFormat="1" ht="12.75">
      <c r="B560" s="6"/>
    </row>
    <row r="561" s="4" customFormat="1" ht="12.75">
      <c r="B561" s="6"/>
    </row>
    <row r="562" s="4" customFormat="1" ht="12.75">
      <c r="B562" s="6"/>
    </row>
    <row r="563" s="4" customFormat="1" ht="12.75">
      <c r="B563" s="6"/>
    </row>
    <row r="564" s="4" customFormat="1" ht="12.75">
      <c r="B564" s="6"/>
    </row>
    <row r="565" s="4" customFormat="1" ht="12.75">
      <c r="B565" s="6"/>
    </row>
    <row r="566" s="4" customFormat="1" ht="12.75">
      <c r="B566" s="6"/>
    </row>
    <row r="567" s="4" customFormat="1" ht="12.75">
      <c r="B567" s="6"/>
    </row>
    <row r="568" s="4" customFormat="1" ht="12.75">
      <c r="B568" s="6"/>
    </row>
    <row r="569" s="4" customFormat="1" ht="12.75">
      <c r="B569" s="6"/>
    </row>
    <row r="570" s="4" customFormat="1" ht="12.75">
      <c r="B570" s="6"/>
    </row>
    <row r="571" s="4" customFormat="1" ht="12.75">
      <c r="B571" s="6"/>
    </row>
    <row r="572" s="4" customFormat="1" ht="12.75">
      <c r="B572" s="6"/>
    </row>
    <row r="573" s="4" customFormat="1" ht="12.75">
      <c r="B573" s="6"/>
    </row>
    <row r="574" s="4" customFormat="1" ht="12.75">
      <c r="B574" s="6"/>
    </row>
    <row r="575" s="4" customFormat="1" ht="12.75">
      <c r="B575" s="6"/>
    </row>
    <row r="576" s="4" customFormat="1" ht="12.75">
      <c r="B576" s="6"/>
    </row>
    <row r="577" s="4" customFormat="1" ht="12.75">
      <c r="B577" s="6"/>
    </row>
    <row r="578" s="4" customFormat="1" ht="12.75">
      <c r="B578" s="6"/>
    </row>
    <row r="579" s="4" customFormat="1" ht="12.75">
      <c r="B579" s="6"/>
    </row>
    <row r="580" s="4" customFormat="1" ht="12.75">
      <c r="B580" s="6"/>
    </row>
    <row r="581" s="4" customFormat="1" ht="12.75">
      <c r="B581" s="6"/>
    </row>
    <row r="582" s="4" customFormat="1" ht="12.75">
      <c r="B582" s="6"/>
    </row>
    <row r="583" s="4" customFormat="1" ht="12.75">
      <c r="B583" s="6"/>
    </row>
    <row r="584" s="4" customFormat="1" ht="12.75">
      <c r="B584" s="6"/>
    </row>
    <row r="585" s="4" customFormat="1" ht="12.75">
      <c r="B585" s="6"/>
    </row>
    <row r="586" s="4" customFormat="1" ht="12.75">
      <c r="B586" s="6"/>
    </row>
    <row r="587" s="4" customFormat="1" ht="12.75">
      <c r="B587" s="6"/>
    </row>
    <row r="588" s="4" customFormat="1" ht="12.75">
      <c r="B588" s="6"/>
    </row>
    <row r="589" s="4" customFormat="1" ht="12.75">
      <c r="B589" s="6"/>
    </row>
    <row r="590" s="4" customFormat="1" ht="12.75">
      <c r="B590" s="6"/>
    </row>
    <row r="591" s="4" customFormat="1" ht="12.75">
      <c r="B591" s="6"/>
    </row>
    <row r="592" s="4" customFormat="1" ht="12.75">
      <c r="B592" s="6"/>
    </row>
    <row r="593" s="4" customFormat="1" ht="12.75">
      <c r="B593" s="6"/>
    </row>
    <row r="594" s="4" customFormat="1" ht="12.75">
      <c r="B594" s="6"/>
    </row>
    <row r="595" s="4" customFormat="1" ht="12.75">
      <c r="B595" s="6"/>
    </row>
    <row r="596" s="4" customFormat="1" ht="12.75">
      <c r="B596" s="6"/>
    </row>
    <row r="597" s="4" customFormat="1" ht="12.75">
      <c r="B597" s="6"/>
    </row>
    <row r="598" s="4" customFormat="1" ht="12.75">
      <c r="B598" s="6"/>
    </row>
    <row r="599" s="4" customFormat="1" ht="12.75">
      <c r="B599" s="6"/>
    </row>
    <row r="600" s="4" customFormat="1" ht="12.75">
      <c r="B600" s="6"/>
    </row>
    <row r="601" s="4" customFormat="1" ht="12.75">
      <c r="B601" s="6"/>
    </row>
    <row r="602" s="4" customFormat="1" ht="12.75">
      <c r="B602" s="6"/>
    </row>
    <row r="603" s="4" customFormat="1" ht="12.75">
      <c r="B603" s="6"/>
    </row>
    <row r="604" s="4" customFormat="1" ht="12.75">
      <c r="B604" s="6"/>
    </row>
    <row r="605" s="4" customFormat="1" ht="12.75">
      <c r="B605" s="6"/>
    </row>
    <row r="606" s="4" customFormat="1" ht="12.75">
      <c r="B606" s="6"/>
    </row>
    <row r="607" s="4" customFormat="1" ht="12.75">
      <c r="B607" s="6"/>
    </row>
    <row r="608" s="4" customFormat="1" ht="12.75">
      <c r="B608" s="6"/>
    </row>
    <row r="609" s="4" customFormat="1" ht="12.75">
      <c r="B609" s="6"/>
    </row>
    <row r="610" s="4" customFormat="1" ht="12.75">
      <c r="B610" s="6"/>
    </row>
    <row r="611" s="4" customFormat="1" ht="12.75">
      <c r="B611" s="6"/>
    </row>
    <row r="612" s="4" customFormat="1" ht="12.75">
      <c r="B612" s="6"/>
    </row>
    <row r="613" s="4" customFormat="1" ht="12.75">
      <c r="B613" s="6"/>
    </row>
    <row r="614" s="4" customFormat="1" ht="12.75">
      <c r="B614" s="6"/>
    </row>
    <row r="615" s="4" customFormat="1" ht="12.75">
      <c r="B615" s="6"/>
    </row>
    <row r="616" s="4" customFormat="1" ht="12.75">
      <c r="B616" s="6"/>
    </row>
    <row r="617" s="4" customFormat="1" ht="12.75">
      <c r="B617" s="6"/>
    </row>
    <row r="618" s="4" customFormat="1" ht="12.75">
      <c r="B618" s="6"/>
    </row>
    <row r="619" s="4" customFormat="1" ht="12.75">
      <c r="B619" s="6"/>
    </row>
    <row r="620" s="4" customFormat="1" ht="12.75">
      <c r="B620" s="6"/>
    </row>
    <row r="621" s="4" customFormat="1" ht="12.75">
      <c r="B621" s="6"/>
    </row>
    <row r="622" s="4" customFormat="1" ht="12.75">
      <c r="B622" s="6"/>
    </row>
    <row r="623" s="4" customFormat="1" ht="12.75">
      <c r="B623" s="6"/>
    </row>
    <row r="624" s="4" customFormat="1" ht="12.75">
      <c r="B624" s="6"/>
    </row>
    <row r="625" s="4" customFormat="1" ht="12.75">
      <c r="B625" s="6"/>
    </row>
    <row r="626" s="4" customFormat="1" ht="12.75">
      <c r="B626" s="6"/>
    </row>
    <row r="627" s="4" customFormat="1" ht="12.75">
      <c r="B627" s="6"/>
    </row>
    <row r="628" s="4" customFormat="1" ht="12.75">
      <c r="B628" s="6"/>
    </row>
    <row r="629" s="4" customFormat="1" ht="12.75">
      <c r="B629" s="6"/>
    </row>
    <row r="630" s="4" customFormat="1" ht="12.75">
      <c r="B630" s="6"/>
    </row>
    <row r="631" s="4" customFormat="1" ht="12.75">
      <c r="B631" s="6"/>
    </row>
    <row r="632" s="4" customFormat="1" ht="12.75">
      <c r="B632" s="6"/>
    </row>
    <row r="633" s="4" customFormat="1" ht="12.75">
      <c r="B633" s="6"/>
    </row>
    <row r="634" s="4" customFormat="1" ht="12.75">
      <c r="B634" s="6"/>
    </row>
    <row r="635" s="4" customFormat="1" ht="12.75">
      <c r="B635" s="6"/>
    </row>
    <row r="636" s="4" customFormat="1" ht="12.75">
      <c r="B636" s="6"/>
    </row>
    <row r="637" s="4" customFormat="1" ht="12.75">
      <c r="B637" s="6"/>
    </row>
    <row r="638" s="4" customFormat="1" ht="12.75">
      <c r="B638" s="6"/>
    </row>
    <row r="639" s="4" customFormat="1" ht="12.75">
      <c r="B639" s="6"/>
    </row>
    <row r="640" s="4" customFormat="1" ht="12.75">
      <c r="B640" s="6"/>
    </row>
    <row r="641" s="4" customFormat="1" ht="12.75">
      <c r="B641" s="6"/>
    </row>
    <row r="642" s="4" customFormat="1" ht="12.75">
      <c r="B642" s="6"/>
    </row>
    <row r="643" s="4" customFormat="1" ht="12.75">
      <c r="B643" s="6"/>
    </row>
    <row r="644" s="4" customFormat="1" ht="12.75">
      <c r="B644" s="6"/>
    </row>
    <row r="645" s="4" customFormat="1" ht="12.75">
      <c r="B645" s="6"/>
    </row>
    <row r="646" s="4" customFormat="1" ht="12.75">
      <c r="B646" s="6"/>
    </row>
    <row r="647" s="4" customFormat="1" ht="12.75">
      <c r="B647" s="6"/>
    </row>
    <row r="648" s="4" customFormat="1" ht="12.75">
      <c r="B648" s="6"/>
    </row>
    <row r="649" s="4" customFormat="1" ht="12.75">
      <c r="B649" s="6"/>
    </row>
    <row r="650" s="4" customFormat="1" ht="12.75">
      <c r="B650" s="6"/>
    </row>
    <row r="651" s="4" customFormat="1" ht="12.75">
      <c r="B651" s="6"/>
    </row>
    <row r="652" s="4" customFormat="1" ht="12.75">
      <c r="B652" s="6"/>
    </row>
    <row r="653" s="4" customFormat="1" ht="12.75">
      <c r="B653" s="6"/>
    </row>
    <row r="654" s="4" customFormat="1" ht="12.75">
      <c r="B654" s="6"/>
    </row>
    <row r="655" s="4" customFormat="1" ht="12.75">
      <c r="B655" s="6"/>
    </row>
    <row r="656" s="4" customFormat="1" ht="12.75">
      <c r="B656" s="6"/>
    </row>
    <row r="657" s="4" customFormat="1" ht="12.75">
      <c r="B657" s="6"/>
    </row>
    <row r="658" s="4" customFormat="1" ht="12.75">
      <c r="B658" s="6"/>
    </row>
    <row r="659" s="4" customFormat="1" ht="12.75">
      <c r="B659" s="6"/>
    </row>
    <row r="660" s="4" customFormat="1" ht="12.75">
      <c r="B660" s="6"/>
    </row>
    <row r="661" s="4" customFormat="1" ht="12.75">
      <c r="B661" s="6"/>
    </row>
    <row r="662" s="4" customFormat="1" ht="12.75">
      <c r="B662" s="6"/>
    </row>
    <row r="663" s="4" customFormat="1" ht="12.75">
      <c r="B663" s="6"/>
    </row>
    <row r="664" s="4" customFormat="1" ht="12.75">
      <c r="B664" s="6"/>
    </row>
    <row r="665" s="4" customFormat="1" ht="12.75">
      <c r="B665" s="6"/>
    </row>
    <row r="666" s="4" customFormat="1" ht="12.75">
      <c r="B666" s="6"/>
    </row>
    <row r="667" s="4" customFormat="1" ht="12.75">
      <c r="B667" s="6"/>
    </row>
    <row r="668" s="4" customFormat="1" ht="12.75">
      <c r="B668" s="6"/>
    </row>
    <row r="669" s="4" customFormat="1" ht="12.75">
      <c r="B669" s="6"/>
    </row>
    <row r="670" s="4" customFormat="1" ht="12.75">
      <c r="B670" s="6"/>
    </row>
    <row r="671" s="4" customFormat="1" ht="12.75">
      <c r="B671" s="6"/>
    </row>
    <row r="672" s="4" customFormat="1" ht="12.75">
      <c r="B672" s="6"/>
    </row>
    <row r="673" s="4" customFormat="1" ht="12.75">
      <c r="B673" s="6"/>
    </row>
    <row r="674" s="4" customFormat="1" ht="12.75">
      <c r="B674" s="6"/>
    </row>
    <row r="675" s="4" customFormat="1" ht="12.75">
      <c r="B675" s="6"/>
    </row>
    <row r="676" s="4" customFormat="1" ht="12.75">
      <c r="B676" s="6"/>
    </row>
    <row r="677" s="4" customFormat="1" ht="12.75">
      <c r="B677" s="6"/>
    </row>
    <row r="678" s="4" customFormat="1" ht="12.75">
      <c r="B678" s="6"/>
    </row>
    <row r="679" s="4" customFormat="1" ht="12.75">
      <c r="B679" s="6"/>
    </row>
    <row r="680" s="4" customFormat="1" ht="12.75">
      <c r="B680" s="6"/>
    </row>
    <row r="681" s="4" customFormat="1" ht="12.75">
      <c r="B681" s="6"/>
    </row>
    <row r="682" s="4" customFormat="1" ht="12.75">
      <c r="B682" s="6"/>
    </row>
    <row r="683" s="4" customFormat="1" ht="12.75">
      <c r="B683" s="6"/>
    </row>
    <row r="684" s="4" customFormat="1" ht="12.75">
      <c r="B684" s="6"/>
    </row>
    <row r="685" s="4" customFormat="1" ht="12.75">
      <c r="B685" s="6"/>
    </row>
    <row r="686" s="4" customFormat="1" ht="12.75">
      <c r="B686" s="6"/>
    </row>
    <row r="687" s="4" customFormat="1" ht="12.75">
      <c r="B687" s="6"/>
    </row>
    <row r="688" s="4" customFormat="1" ht="12.75">
      <c r="B688" s="6"/>
    </row>
    <row r="689" s="4" customFormat="1" ht="12.75">
      <c r="B689" s="6"/>
    </row>
    <row r="690" s="4" customFormat="1" ht="12.75">
      <c r="B690" s="6"/>
    </row>
    <row r="691" s="4" customFormat="1" ht="12.75">
      <c r="B691" s="6"/>
    </row>
    <row r="692" s="4" customFormat="1" ht="12.75">
      <c r="B692" s="6"/>
    </row>
    <row r="693" s="4" customFormat="1" ht="12.75">
      <c r="B693" s="6"/>
    </row>
    <row r="694" s="4" customFormat="1" ht="12.75">
      <c r="B694" s="6"/>
    </row>
    <row r="695" s="4" customFormat="1" ht="12.75">
      <c r="B695" s="6"/>
    </row>
    <row r="696" s="4" customFormat="1" ht="12.75">
      <c r="B696" s="6"/>
    </row>
    <row r="697" s="4" customFormat="1" ht="12.75">
      <c r="B697" s="6"/>
    </row>
    <row r="698" s="4" customFormat="1" ht="12.75">
      <c r="B698" s="6"/>
    </row>
    <row r="699" s="4" customFormat="1" ht="12.75">
      <c r="B699" s="6"/>
    </row>
    <row r="700" s="4" customFormat="1" ht="12.75">
      <c r="B700" s="6"/>
    </row>
    <row r="701" s="4" customFormat="1" ht="12.75">
      <c r="B701" s="6"/>
    </row>
    <row r="702" s="4" customFormat="1" ht="12.75">
      <c r="B702" s="6"/>
    </row>
    <row r="703" s="4" customFormat="1" ht="12.75">
      <c r="B703" s="6"/>
    </row>
    <row r="704" s="4" customFormat="1" ht="12.75">
      <c r="B704" s="6"/>
    </row>
    <row r="705" s="4" customFormat="1" ht="12.75">
      <c r="B705" s="6"/>
    </row>
    <row r="706" s="4" customFormat="1" ht="12.75">
      <c r="B706" s="6"/>
    </row>
    <row r="707" s="4" customFormat="1" ht="12.75">
      <c r="B707" s="6"/>
    </row>
    <row r="708" s="4" customFormat="1" ht="12.75">
      <c r="B708" s="6"/>
    </row>
    <row r="709" s="4" customFormat="1" ht="12.75">
      <c r="B709" s="6"/>
    </row>
    <row r="710" s="4" customFormat="1" ht="12.75">
      <c r="B710" s="6"/>
    </row>
    <row r="711" s="4" customFormat="1" ht="12.75">
      <c r="B711" s="6"/>
    </row>
    <row r="712" s="4" customFormat="1" ht="12.75">
      <c r="B712" s="6"/>
    </row>
    <row r="713" s="4" customFormat="1" ht="12.75">
      <c r="B713" s="6"/>
    </row>
    <row r="714" s="4" customFormat="1" ht="12.75">
      <c r="B714" s="6"/>
    </row>
    <row r="715" s="4" customFormat="1" ht="12.75">
      <c r="B715" s="6"/>
    </row>
    <row r="716" s="4" customFormat="1" ht="12.75">
      <c r="B716" s="6"/>
    </row>
    <row r="717" s="4" customFormat="1" ht="12.75">
      <c r="B717" s="6"/>
    </row>
    <row r="718" s="4" customFormat="1" ht="12.75">
      <c r="B718" s="6"/>
    </row>
    <row r="719" s="4" customFormat="1" ht="12.75">
      <c r="B719" s="6"/>
    </row>
    <row r="720" s="4" customFormat="1" ht="12.75">
      <c r="B720" s="6"/>
    </row>
    <row r="721" s="4" customFormat="1" ht="12.75">
      <c r="B721" s="6"/>
    </row>
    <row r="722" s="4" customFormat="1" ht="12.75">
      <c r="B722" s="6"/>
    </row>
    <row r="723" s="4" customFormat="1" ht="12.75">
      <c r="B723" s="6"/>
    </row>
    <row r="724" s="4" customFormat="1" ht="12.75">
      <c r="B724" s="6"/>
    </row>
    <row r="725" s="4" customFormat="1" ht="12.75">
      <c r="B725" s="6"/>
    </row>
    <row r="726" s="4" customFormat="1" ht="12.75">
      <c r="B726" s="6"/>
    </row>
    <row r="727" s="4" customFormat="1" ht="12.75">
      <c r="B727" s="6"/>
    </row>
    <row r="728" s="4" customFormat="1" ht="12.75">
      <c r="B728" s="6"/>
    </row>
    <row r="729" s="4" customFormat="1" ht="12.75">
      <c r="B729" s="6"/>
    </row>
    <row r="730" s="4" customFormat="1" ht="12.75">
      <c r="B730" s="6"/>
    </row>
    <row r="731" s="4" customFormat="1" ht="12.75">
      <c r="B731" s="6"/>
    </row>
    <row r="732" s="4" customFormat="1" ht="12.75">
      <c r="B732" s="6"/>
    </row>
    <row r="733" s="4" customFormat="1" ht="12.75">
      <c r="B733" s="6"/>
    </row>
    <row r="734" s="4" customFormat="1" ht="12.75">
      <c r="B734" s="6"/>
    </row>
    <row r="735" s="4" customFormat="1" ht="12.75">
      <c r="B735" s="6"/>
    </row>
    <row r="736" s="4" customFormat="1" ht="12.75">
      <c r="B736" s="6"/>
    </row>
    <row r="737" s="4" customFormat="1" ht="12.75">
      <c r="B737" s="6"/>
    </row>
    <row r="738" s="4" customFormat="1" ht="12.75">
      <c r="B738" s="6"/>
    </row>
    <row r="739" s="4" customFormat="1" ht="12.75">
      <c r="B739" s="6"/>
    </row>
    <row r="740" s="4" customFormat="1" ht="12.75">
      <c r="B740" s="6"/>
    </row>
    <row r="741" s="4" customFormat="1" ht="12.75">
      <c r="B741" s="6"/>
    </row>
    <row r="742" s="4" customFormat="1" ht="12.75">
      <c r="B742" s="6"/>
    </row>
    <row r="743" s="4" customFormat="1" ht="12.75">
      <c r="B743" s="6"/>
    </row>
    <row r="744" s="4" customFormat="1" ht="12.75">
      <c r="B744" s="6"/>
    </row>
    <row r="745" s="4" customFormat="1" ht="12.75">
      <c r="B745" s="6"/>
    </row>
    <row r="746" s="4" customFormat="1" ht="12.75">
      <c r="B746" s="6"/>
    </row>
    <row r="747" s="4" customFormat="1" ht="12.75">
      <c r="B747" s="6"/>
    </row>
    <row r="748" s="4" customFormat="1" ht="12.75">
      <c r="B748" s="6"/>
    </row>
    <row r="749" s="4" customFormat="1" ht="12.75">
      <c r="B749" s="6"/>
    </row>
    <row r="750" s="4" customFormat="1" ht="12.75">
      <c r="B750" s="6"/>
    </row>
    <row r="751" s="4" customFormat="1" ht="12.75">
      <c r="B751" s="6"/>
    </row>
    <row r="752" s="4" customFormat="1" ht="12.75">
      <c r="B752" s="6"/>
    </row>
    <row r="753" s="4" customFormat="1" ht="12.75">
      <c r="B753" s="6"/>
    </row>
    <row r="754" s="4" customFormat="1" ht="12.75">
      <c r="B754" s="6"/>
    </row>
    <row r="755" s="4" customFormat="1" ht="12.75">
      <c r="B755" s="6"/>
    </row>
    <row r="756" s="4" customFormat="1" ht="12.75">
      <c r="B756" s="6"/>
    </row>
    <row r="757" s="4" customFormat="1" ht="12.75">
      <c r="B757" s="6"/>
    </row>
    <row r="758" s="4" customFormat="1" ht="12.75">
      <c r="B758" s="6"/>
    </row>
    <row r="759" s="4" customFormat="1" ht="12.75">
      <c r="B759" s="6"/>
    </row>
    <row r="760" s="4" customFormat="1" ht="12.75">
      <c r="B760" s="6"/>
    </row>
    <row r="761" s="4" customFormat="1" ht="12.75">
      <c r="B761" s="6"/>
    </row>
    <row r="762" s="4" customFormat="1" ht="12.75">
      <c r="B762" s="6"/>
    </row>
    <row r="763" s="4" customFormat="1" ht="12.75">
      <c r="B763" s="6"/>
    </row>
    <row r="764" s="4" customFormat="1" ht="12.75">
      <c r="B764" s="6"/>
    </row>
    <row r="765" s="4" customFormat="1" ht="12.75">
      <c r="B765" s="6"/>
    </row>
    <row r="766" s="4" customFormat="1" ht="12.75">
      <c r="B766" s="6"/>
    </row>
    <row r="767" s="4" customFormat="1" ht="12.75">
      <c r="B767" s="6"/>
    </row>
    <row r="768" s="4" customFormat="1" ht="12.75">
      <c r="B768" s="6"/>
    </row>
    <row r="769" s="4" customFormat="1" ht="12.75">
      <c r="B769" s="6"/>
    </row>
    <row r="770" s="4" customFormat="1" ht="12.75">
      <c r="B770" s="6"/>
    </row>
    <row r="771" s="4" customFormat="1" ht="12.75">
      <c r="B771" s="6"/>
    </row>
    <row r="772" s="4" customFormat="1" ht="12.75">
      <c r="B772" s="6"/>
    </row>
    <row r="773" s="4" customFormat="1" ht="12.75">
      <c r="B773" s="6"/>
    </row>
    <row r="774" s="4" customFormat="1" ht="12.75">
      <c r="B774" s="6"/>
    </row>
    <row r="775" s="4" customFormat="1" ht="12.75">
      <c r="B775" s="6"/>
    </row>
    <row r="776" s="4" customFormat="1" ht="12.75">
      <c r="B776" s="6"/>
    </row>
    <row r="777" s="4" customFormat="1" ht="12.75">
      <c r="B777" s="6"/>
    </row>
    <row r="778" s="4" customFormat="1" ht="12.75">
      <c r="B778" s="6"/>
    </row>
    <row r="779" s="4" customFormat="1" ht="12.75">
      <c r="B779" s="6"/>
    </row>
    <row r="780" s="4" customFormat="1" ht="12.75">
      <c r="B780" s="6"/>
    </row>
    <row r="781" s="4" customFormat="1" ht="12.75">
      <c r="B781" s="6"/>
    </row>
    <row r="782" s="4" customFormat="1" ht="12.75">
      <c r="B782" s="6"/>
    </row>
    <row r="783" s="4" customFormat="1" ht="12.75">
      <c r="B783" s="6"/>
    </row>
    <row r="784" s="4" customFormat="1" ht="12.75">
      <c r="B784" s="6"/>
    </row>
    <row r="785" s="4" customFormat="1" ht="12.75">
      <c r="B785" s="6"/>
    </row>
    <row r="786" s="4" customFormat="1" ht="12.75">
      <c r="B786" s="6"/>
    </row>
    <row r="787" s="4" customFormat="1" ht="12.75">
      <c r="B787" s="6"/>
    </row>
    <row r="788" s="4" customFormat="1" ht="12.75">
      <c r="B788" s="6"/>
    </row>
    <row r="789" s="4" customFormat="1" ht="12.75">
      <c r="B789" s="6"/>
    </row>
    <row r="790" s="4" customFormat="1" ht="12.75">
      <c r="B790" s="6"/>
    </row>
    <row r="791" s="4" customFormat="1" ht="12.75">
      <c r="B791" s="6"/>
    </row>
    <row r="792" s="4" customFormat="1" ht="12.75">
      <c r="B792" s="6"/>
    </row>
    <row r="793" s="4" customFormat="1" ht="12.75">
      <c r="B793" s="6"/>
    </row>
    <row r="794" s="4" customFormat="1" ht="12.75">
      <c r="B794" s="6"/>
    </row>
    <row r="795" s="4" customFormat="1" ht="12.75">
      <c r="B795" s="6"/>
    </row>
    <row r="796" s="4" customFormat="1" ht="12.75">
      <c r="B796" s="6"/>
    </row>
    <row r="797" s="4" customFormat="1" ht="12.75">
      <c r="B797" s="6"/>
    </row>
    <row r="798" s="4" customFormat="1" ht="12.75">
      <c r="B798" s="6"/>
    </row>
    <row r="799" s="4" customFormat="1" ht="12.75">
      <c r="B799" s="6"/>
    </row>
    <row r="800" s="4" customFormat="1" ht="12.75">
      <c r="B800" s="6"/>
    </row>
    <row r="801" s="4" customFormat="1" ht="12.75">
      <c r="B801" s="6"/>
    </row>
    <row r="802" s="4" customFormat="1" ht="12.75">
      <c r="B802" s="6"/>
    </row>
    <row r="803" s="4" customFormat="1" ht="12.75">
      <c r="B803" s="6"/>
    </row>
    <row r="804" s="4" customFormat="1" ht="12.75">
      <c r="B804" s="6"/>
    </row>
    <row r="805" s="4" customFormat="1" ht="12.75">
      <c r="B805" s="6"/>
    </row>
    <row r="806" s="4" customFormat="1" ht="12.75">
      <c r="B806" s="6"/>
    </row>
    <row r="807" s="4" customFormat="1" ht="12.75">
      <c r="B807" s="6"/>
    </row>
    <row r="808" s="4" customFormat="1" ht="12.75">
      <c r="B808" s="6"/>
    </row>
    <row r="809" s="4" customFormat="1" ht="12.75">
      <c r="B809" s="6"/>
    </row>
    <row r="810" s="4" customFormat="1" ht="12.75">
      <c r="B810" s="6"/>
    </row>
    <row r="811" s="4" customFormat="1" ht="12.75">
      <c r="B811" s="6"/>
    </row>
    <row r="812" s="4" customFormat="1" ht="12.75">
      <c r="B812" s="6"/>
    </row>
    <row r="813" s="4" customFormat="1" ht="12.75">
      <c r="B813" s="6"/>
    </row>
    <row r="814" s="4" customFormat="1" ht="12.75">
      <c r="B814" s="6"/>
    </row>
    <row r="815" s="4" customFormat="1" ht="12.75">
      <c r="B815" s="6"/>
    </row>
    <row r="816" s="4" customFormat="1" ht="12.75">
      <c r="B816" s="6"/>
    </row>
    <row r="817" s="4" customFormat="1" ht="12.75">
      <c r="B817" s="6"/>
    </row>
    <row r="818" s="4" customFormat="1" ht="12.75">
      <c r="B818" s="6"/>
    </row>
    <row r="819" s="4" customFormat="1" ht="12.75">
      <c r="B819" s="6"/>
    </row>
    <row r="820" s="4" customFormat="1" ht="12.75">
      <c r="B820" s="6"/>
    </row>
    <row r="821" s="4" customFormat="1" ht="12.75">
      <c r="B821" s="6"/>
    </row>
    <row r="822" s="4" customFormat="1" ht="12.75">
      <c r="B822" s="6"/>
    </row>
    <row r="823" s="4" customFormat="1" ht="12.75">
      <c r="B823" s="6"/>
    </row>
    <row r="824" s="4" customFormat="1" ht="12.75">
      <c r="B824" s="6"/>
    </row>
    <row r="825" s="4" customFormat="1" ht="12.75">
      <c r="B825" s="6"/>
    </row>
    <row r="826" s="4" customFormat="1" ht="12.75">
      <c r="B826" s="6"/>
    </row>
    <row r="827" s="4" customFormat="1" ht="12.75">
      <c r="B827" s="6"/>
    </row>
    <row r="828" s="4" customFormat="1" ht="12.75">
      <c r="B828" s="6"/>
    </row>
    <row r="829" s="4" customFormat="1" ht="12.75">
      <c r="B829" s="6"/>
    </row>
    <row r="830" s="4" customFormat="1" ht="12.75">
      <c r="B830" s="6"/>
    </row>
    <row r="831" s="4" customFormat="1" ht="12.75">
      <c r="B831" s="6"/>
    </row>
    <row r="832" s="4" customFormat="1" ht="12.75">
      <c r="B832" s="6"/>
    </row>
    <row r="833" s="4" customFormat="1" ht="12.75">
      <c r="B833" s="6"/>
    </row>
    <row r="834" s="4" customFormat="1" ht="12.75">
      <c r="B834" s="6"/>
    </row>
    <row r="835" s="4" customFormat="1" ht="12.75">
      <c r="B835" s="6"/>
    </row>
    <row r="836" s="4" customFormat="1" ht="12.75">
      <c r="B836" s="6"/>
    </row>
    <row r="837" s="4" customFormat="1" ht="12.75">
      <c r="B837" s="6"/>
    </row>
    <row r="838" s="4" customFormat="1" ht="12.75">
      <c r="B838" s="6"/>
    </row>
    <row r="839" s="4" customFormat="1" ht="12.75">
      <c r="B839" s="6"/>
    </row>
    <row r="840" s="4" customFormat="1" ht="12.75">
      <c r="B840" s="6"/>
    </row>
    <row r="841" s="4" customFormat="1" ht="12.75">
      <c r="B841" s="6"/>
    </row>
    <row r="842" s="4" customFormat="1" ht="12.75">
      <c r="B842" s="6"/>
    </row>
    <row r="843" s="4" customFormat="1" ht="12.75">
      <c r="B843" s="6"/>
    </row>
    <row r="844" s="4" customFormat="1" ht="12.75">
      <c r="B844" s="6"/>
    </row>
    <row r="845" s="4" customFormat="1" ht="12.75">
      <c r="B845" s="6"/>
    </row>
    <row r="846" s="4" customFormat="1" ht="12.75">
      <c r="B846" s="6"/>
    </row>
    <row r="847" s="4" customFormat="1" ht="12.75">
      <c r="B847" s="6"/>
    </row>
    <row r="848" s="4" customFormat="1" ht="12.75">
      <c r="B848" s="6"/>
    </row>
    <row r="849" s="4" customFormat="1" ht="12.75">
      <c r="B849" s="6"/>
    </row>
    <row r="850" s="4" customFormat="1" ht="12.75">
      <c r="B850" s="6"/>
    </row>
    <row r="851" s="4" customFormat="1" ht="12.75">
      <c r="B851" s="6"/>
    </row>
    <row r="852" s="4" customFormat="1" ht="12.75">
      <c r="B852" s="6"/>
    </row>
    <row r="853" s="4" customFormat="1" ht="12.75">
      <c r="B853" s="6"/>
    </row>
    <row r="854" s="4" customFormat="1" ht="12.75">
      <c r="B854" s="6"/>
    </row>
    <row r="855" s="4" customFormat="1" ht="12.75">
      <c r="B855" s="6"/>
    </row>
    <row r="856" s="4" customFormat="1" ht="12.75">
      <c r="B856" s="6"/>
    </row>
    <row r="857" s="4" customFormat="1" ht="12.75">
      <c r="B857" s="6"/>
    </row>
    <row r="858" s="4" customFormat="1" ht="12.75">
      <c r="B858" s="6"/>
    </row>
    <row r="859" s="4" customFormat="1" ht="12.75">
      <c r="B859" s="6"/>
    </row>
    <row r="860" s="4" customFormat="1" ht="12.75">
      <c r="B860" s="6"/>
    </row>
    <row r="861" s="4" customFormat="1" ht="12.75">
      <c r="B861" s="6"/>
    </row>
    <row r="862" s="4" customFormat="1" ht="12.75">
      <c r="B862" s="6"/>
    </row>
    <row r="863" s="4" customFormat="1" ht="12.75">
      <c r="B863" s="6"/>
    </row>
    <row r="864" s="4" customFormat="1" ht="12.75">
      <c r="B864" s="6"/>
    </row>
    <row r="865" s="4" customFormat="1" ht="12.75">
      <c r="B865" s="6"/>
    </row>
    <row r="866" s="4" customFormat="1" ht="12.75">
      <c r="B866" s="6"/>
    </row>
    <row r="867" s="4" customFormat="1" ht="12.75">
      <c r="B867" s="6"/>
    </row>
    <row r="868" s="4" customFormat="1" ht="12.75">
      <c r="B868" s="6"/>
    </row>
    <row r="869" s="4" customFormat="1" ht="12.75">
      <c r="B869" s="6"/>
    </row>
    <row r="870" s="4" customFormat="1" ht="12.75">
      <c r="B870" s="6"/>
    </row>
    <row r="871" s="4" customFormat="1" ht="12.75">
      <c r="B871" s="6"/>
    </row>
    <row r="872" s="4" customFormat="1" ht="12.75">
      <c r="B872" s="6"/>
    </row>
    <row r="873" s="4" customFormat="1" ht="12.75">
      <c r="B873" s="6"/>
    </row>
    <row r="874" s="4" customFormat="1" ht="12.75">
      <c r="B874" s="6"/>
    </row>
    <row r="875" s="4" customFormat="1" ht="12.75">
      <c r="B875" s="6"/>
    </row>
    <row r="876" s="4" customFormat="1" ht="12.75">
      <c r="B876" s="6"/>
    </row>
    <row r="877" s="4" customFormat="1" ht="12.75">
      <c r="B877" s="6"/>
    </row>
    <row r="878" s="4" customFormat="1" ht="12.75">
      <c r="B878" s="6"/>
    </row>
    <row r="879" s="4" customFormat="1" ht="12.75">
      <c r="B879" s="6"/>
    </row>
    <row r="880" s="4" customFormat="1" ht="12.75">
      <c r="B880" s="6"/>
    </row>
    <row r="881" s="4" customFormat="1" ht="12.75">
      <c r="B881" s="6"/>
    </row>
    <row r="882" s="4" customFormat="1" ht="12.75">
      <c r="B882" s="6"/>
    </row>
    <row r="883" s="4" customFormat="1" ht="12.75">
      <c r="B883" s="6"/>
    </row>
    <row r="884" s="4" customFormat="1" ht="12.75">
      <c r="B884" s="6"/>
    </row>
    <row r="885" s="4" customFormat="1" ht="12.75">
      <c r="B885" s="6"/>
    </row>
    <row r="886" s="4" customFormat="1" ht="12.75">
      <c r="B886" s="6"/>
    </row>
    <row r="887" s="4" customFormat="1" ht="12.75">
      <c r="B887" s="6"/>
    </row>
    <row r="888" s="4" customFormat="1" ht="12.75">
      <c r="B888" s="6"/>
    </row>
    <row r="889" s="4" customFormat="1" ht="12.75">
      <c r="B889" s="6"/>
    </row>
    <row r="890" s="4" customFormat="1" ht="12.75">
      <c r="B890" s="6"/>
    </row>
    <row r="891" s="4" customFormat="1" ht="12.75">
      <c r="B891" s="6"/>
    </row>
    <row r="892" s="4" customFormat="1" ht="12.75">
      <c r="B892" s="6"/>
    </row>
    <row r="893" s="4" customFormat="1" ht="12.75">
      <c r="B893" s="6"/>
    </row>
    <row r="894" s="4" customFormat="1" ht="12.75">
      <c r="B894" s="6"/>
    </row>
    <row r="895" s="4" customFormat="1" ht="12.75">
      <c r="B895" s="6"/>
    </row>
    <row r="896" s="4" customFormat="1" ht="12.75">
      <c r="B896" s="6"/>
    </row>
  </sheetData>
  <sheetProtection/>
  <mergeCells count="31">
    <mergeCell ref="K77:L77"/>
    <mergeCell ref="M77:P77"/>
    <mergeCell ref="O43:O44"/>
    <mergeCell ref="P43:P44"/>
    <mergeCell ref="M78:M79"/>
    <mergeCell ref="N78:N79"/>
    <mergeCell ref="O78:O79"/>
    <mergeCell ref="P78:P79"/>
    <mergeCell ref="F76:G76"/>
    <mergeCell ref="H76:I76"/>
    <mergeCell ref="K76:L76"/>
    <mergeCell ref="M76:P76"/>
    <mergeCell ref="M4:M5"/>
    <mergeCell ref="N4:N5"/>
    <mergeCell ref="O4:O5"/>
    <mergeCell ref="P4:P5"/>
    <mergeCell ref="M43:M44"/>
    <mergeCell ref="N43:N44"/>
    <mergeCell ref="F41:G41"/>
    <mergeCell ref="H41:I41"/>
    <mergeCell ref="K41:L41"/>
    <mergeCell ref="M41:P41"/>
    <mergeCell ref="K42:L42"/>
    <mergeCell ref="M42:P42"/>
    <mergeCell ref="A1:P1"/>
    <mergeCell ref="F2:G2"/>
    <mergeCell ref="H2:I2"/>
    <mergeCell ref="K2:L2"/>
    <mergeCell ref="M2:P2"/>
    <mergeCell ref="K3:L3"/>
    <mergeCell ref="M3:P3"/>
  </mergeCells>
  <printOptions horizontalCentered="1" verticalCentered="1"/>
  <pageMargins left="0.2362204724409449" right="0.2362204724409449" top="0.5511811023622047" bottom="0.2362204724409449" header="0.1968503937007874" footer="0.2362204724409449"/>
  <pageSetup horizontalDpi="600" verticalDpi="600" orientation="landscape" paperSize="9" scale="95" r:id="rId2"/>
  <headerFooter alignWithMargins="0">
    <oddHeader>&amp;CRENDICONTO DI GESTIONE 2012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Tabacchim</cp:lastModifiedBy>
  <cp:lastPrinted>2013-04-03T13:46:46Z</cp:lastPrinted>
  <dcterms:created xsi:type="dcterms:W3CDTF">1996-11-05T10:16:36Z</dcterms:created>
  <dcterms:modified xsi:type="dcterms:W3CDTF">2013-04-03T13:46:51Z</dcterms:modified>
  <cp:category/>
  <cp:version/>
  <cp:contentType/>
  <cp:contentStatus/>
</cp:coreProperties>
</file>